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zmo-fs2\hzmo-fs2\FS\Mih\Plan i analiza\Statistika\MJESEČNE TABLICE - ažurirati nakon obrade\WEB stranica\engleska varijanta za web\2026\"/>
    </mc:Choice>
  </mc:AlternateContent>
  <bookViews>
    <workbookView xWindow="0" yWindow="0" windowWidth="28800" windowHeight="11700" tabRatio="944"/>
  </bookViews>
  <sheets>
    <sheet name="NOVO GRAF+TABLICA" sheetId="14" r:id="rId1"/>
    <sheet name="starosna mirovina BMU" sheetId="1" r:id="rId2"/>
    <sheet name="starosna za dugo.osig. BMU" sheetId="2" r:id="rId3"/>
    <sheet name="starosna prevedena iz inv.BMU" sheetId="3" r:id="rId4"/>
    <sheet name="UKUPNO starosna BMU" sheetId="4" state="hidden" r:id="rId5"/>
    <sheet name="PSM BMU" sheetId="5" r:id="rId6"/>
    <sheet name="PSM 70+" sheetId="15" r:id="rId7"/>
    <sheet name="PSM zbog stečaja BMU" sheetId="6" r:id="rId8"/>
    <sheet name="sveukupno ST BMU" sheetId="8" r:id="rId9"/>
    <sheet name="invalidska BMU" sheetId="9" r:id="rId10"/>
    <sheet name="obiteljska BMU" sheetId="11" r:id="rId11"/>
    <sheet name="UKUPNO BMU" sheetId="13" state="hidden" r:id="rId12"/>
  </sheets>
  <definedNames>
    <definedName name="_xlnm.Print_Area" localSheetId="0">'NOVO GRAF+TABLICA'!$A$1:$D$123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7" i="14" l="1"/>
  <c r="C27" i="11" l="1"/>
  <c r="C27" i="9"/>
  <c r="C27" i="8"/>
  <c r="C23" i="6"/>
  <c r="C27" i="15"/>
  <c r="C24" i="5"/>
  <c r="C27" i="3"/>
  <c r="C13" i="2"/>
  <c r="C27" i="1"/>
  <c r="D54" i="14" l="1"/>
  <c r="D34" i="15" l="1"/>
  <c r="E7" i="15" s="1"/>
  <c r="B34" i="15"/>
  <c r="B31" i="15"/>
  <c r="E6" i="15"/>
  <c r="D6" i="15"/>
  <c r="C6" i="15"/>
  <c r="B5" i="15"/>
  <c r="E8" i="15" l="1"/>
  <c r="E10" i="15"/>
  <c r="E29" i="15"/>
  <c r="E12" i="15"/>
  <c r="E14" i="15"/>
  <c r="E13" i="15"/>
  <c r="E9" i="15"/>
  <c r="E30" i="15"/>
  <c r="E11" i="15"/>
  <c r="E15" i="15"/>
  <c r="E16" i="15"/>
  <c r="E17" i="15"/>
  <c r="E18" i="15"/>
  <c r="E19" i="15"/>
  <c r="E20" i="15"/>
  <c r="E21" i="15"/>
  <c r="E22" i="15"/>
  <c r="E23" i="15"/>
  <c r="E24" i="15"/>
  <c r="E25" i="15"/>
  <c r="E26" i="15"/>
  <c r="E27" i="15"/>
  <c r="E28" i="15"/>
  <c r="B31" i="11"/>
  <c r="B31" i="9"/>
  <c r="B31" i="8"/>
  <c r="B27" i="6"/>
  <c r="B28" i="5"/>
  <c r="B31" i="3"/>
  <c r="B14" i="2"/>
  <c r="D50" i="14" l="1"/>
  <c r="D51" i="14"/>
  <c r="D52" i="14"/>
  <c r="D53" i="14"/>
  <c r="D55" i="14"/>
  <c r="D56" i="14"/>
  <c r="D57" i="14"/>
  <c r="D58" i="14"/>
  <c r="D59" i="14"/>
  <c r="D60" i="14"/>
  <c r="D61" i="14"/>
  <c r="D62" i="14"/>
  <c r="D63" i="14"/>
  <c r="D64" i="14"/>
  <c r="D65" i="14"/>
  <c r="D66" i="14"/>
  <c r="D49" i="14"/>
  <c r="E6" i="11" l="1"/>
  <c r="D6" i="11"/>
  <c r="C6" i="11"/>
  <c r="E6" i="9"/>
  <c r="D6" i="9"/>
  <c r="C6" i="9"/>
  <c r="E6" i="8"/>
  <c r="D6" i="8"/>
  <c r="C6" i="8"/>
  <c r="E6" i="6"/>
  <c r="D6" i="6"/>
  <c r="C6" i="6"/>
  <c r="E6" i="5"/>
  <c r="D6" i="5"/>
  <c r="C6" i="5"/>
  <c r="E6" i="3"/>
  <c r="D6" i="3"/>
  <c r="C6" i="3"/>
  <c r="E6" i="2"/>
  <c r="D6" i="2"/>
  <c r="C6" i="2"/>
  <c r="B5" i="11" l="1"/>
  <c r="B5" i="9"/>
  <c r="B5" i="8"/>
  <c r="B5" i="6"/>
  <c r="B5" i="5"/>
  <c r="E7" i="4" l="1"/>
  <c r="E6" i="13"/>
  <c r="D33" i="13"/>
  <c r="B33" i="13"/>
  <c r="D33" i="11"/>
  <c r="B33" i="11"/>
  <c r="D33" i="9"/>
  <c r="B33" i="9"/>
  <c r="D33" i="8"/>
  <c r="B33" i="8"/>
  <c r="D29" i="6"/>
  <c r="B29" i="6"/>
  <c r="D30" i="5"/>
  <c r="B30" i="5"/>
  <c r="D34" i="4"/>
  <c r="B34" i="4"/>
  <c r="D16" i="2"/>
  <c r="D33" i="3"/>
  <c r="B33" i="3"/>
  <c r="B16" i="2"/>
  <c r="E7" i="1"/>
  <c r="E7" i="6" l="1"/>
  <c r="E8" i="6"/>
  <c r="E12" i="6"/>
  <c r="E16" i="6"/>
  <c r="E20" i="6"/>
  <c r="E24" i="6"/>
  <c r="E14" i="6"/>
  <c r="E18" i="6"/>
  <c r="E22" i="6"/>
  <c r="E26" i="6"/>
  <c r="E11" i="6"/>
  <c r="E23" i="6"/>
  <c r="E9" i="6"/>
  <c r="E13" i="6"/>
  <c r="E17" i="6"/>
  <c r="E21" i="6"/>
  <c r="E25" i="6"/>
  <c r="E10" i="6"/>
  <c r="E15" i="6"/>
  <c r="E19" i="6"/>
  <c r="B5" i="3"/>
  <c r="B6" i="4" s="1"/>
  <c r="B5" i="2"/>
  <c r="B5" i="13" l="1"/>
  <c r="E30" i="13"/>
  <c r="E29" i="13"/>
  <c r="E28" i="13"/>
  <c r="E27" i="13"/>
  <c r="E26" i="13"/>
  <c r="E25" i="13"/>
  <c r="E24" i="13"/>
  <c r="E23" i="13"/>
  <c r="E22" i="13"/>
  <c r="E21" i="13"/>
  <c r="E20" i="13"/>
  <c r="E19" i="13"/>
  <c r="E18" i="13"/>
  <c r="E17" i="13"/>
  <c r="E16" i="13"/>
  <c r="E15" i="13"/>
  <c r="E14" i="13"/>
  <c r="E13" i="13"/>
  <c r="E12" i="13"/>
  <c r="E11" i="13"/>
  <c r="E10" i="13"/>
  <c r="E9" i="13"/>
  <c r="E8" i="13"/>
  <c r="E7" i="13"/>
  <c r="E30" i="11"/>
  <c r="E29" i="11"/>
  <c r="E28" i="11"/>
  <c r="E27" i="11"/>
  <c r="E26" i="11"/>
  <c r="E25" i="11"/>
  <c r="E24" i="11"/>
  <c r="E23" i="11"/>
  <c r="E22" i="11"/>
  <c r="E21" i="11"/>
  <c r="E20" i="11"/>
  <c r="E19" i="11"/>
  <c r="E18" i="11"/>
  <c r="E17" i="11"/>
  <c r="E16" i="11"/>
  <c r="E15" i="11"/>
  <c r="E14" i="11"/>
  <c r="E13" i="11"/>
  <c r="E12" i="11"/>
  <c r="E11" i="11"/>
  <c r="E10" i="11"/>
  <c r="E9" i="11"/>
  <c r="E8" i="11"/>
  <c r="E7" i="11"/>
  <c r="E30" i="9"/>
  <c r="E29" i="9"/>
  <c r="E28" i="9"/>
  <c r="E27" i="9"/>
  <c r="E26" i="9"/>
  <c r="E25" i="9"/>
  <c r="E24" i="9"/>
  <c r="E23" i="9"/>
  <c r="E22" i="9"/>
  <c r="E21" i="9"/>
  <c r="E20" i="9"/>
  <c r="E19" i="9"/>
  <c r="E18" i="9"/>
  <c r="E17" i="9"/>
  <c r="E16" i="9"/>
  <c r="E15" i="9"/>
  <c r="E14" i="9"/>
  <c r="E13" i="9"/>
  <c r="E12" i="9"/>
  <c r="E11" i="9"/>
  <c r="E10" i="9"/>
  <c r="E9" i="9"/>
  <c r="E8" i="9"/>
  <c r="E7" i="9"/>
  <c r="E30" i="8"/>
  <c r="E29" i="8"/>
  <c r="E28" i="8"/>
  <c r="E27" i="8"/>
  <c r="E26" i="8"/>
  <c r="E25" i="8"/>
  <c r="E24" i="8"/>
  <c r="E23" i="8"/>
  <c r="E22" i="8"/>
  <c r="E21" i="8"/>
  <c r="E20" i="8"/>
  <c r="E19" i="8"/>
  <c r="E18" i="8"/>
  <c r="E17" i="8"/>
  <c r="E16" i="8"/>
  <c r="E15" i="8"/>
  <c r="E14" i="8"/>
  <c r="E13" i="8"/>
  <c r="E12" i="8"/>
  <c r="E11" i="8"/>
  <c r="E10" i="8"/>
  <c r="E9" i="8"/>
  <c r="E8" i="8"/>
  <c r="E7" i="8"/>
  <c r="E27" i="5"/>
  <c r="E26" i="5"/>
  <c r="E25" i="5"/>
  <c r="E24" i="5"/>
  <c r="E23" i="5"/>
  <c r="E22" i="5"/>
  <c r="E21" i="5"/>
  <c r="E20" i="5"/>
  <c r="E19" i="5"/>
  <c r="E18" i="5"/>
  <c r="E17" i="5"/>
  <c r="E16" i="5"/>
  <c r="E15" i="5"/>
  <c r="E14" i="5"/>
  <c r="E13" i="5"/>
  <c r="E12" i="5"/>
  <c r="E11" i="5"/>
  <c r="E10" i="5"/>
  <c r="E9" i="5"/>
  <c r="E8" i="5"/>
  <c r="E7" i="5"/>
  <c r="E31" i="4"/>
  <c r="E30" i="4"/>
  <c r="E29" i="4"/>
  <c r="E28" i="4"/>
  <c r="E27" i="4"/>
  <c r="E26" i="4"/>
  <c r="E25" i="4"/>
  <c r="E24" i="4"/>
  <c r="E23" i="4"/>
  <c r="E22" i="4"/>
  <c r="E21" i="4"/>
  <c r="E20" i="4"/>
  <c r="E19" i="4"/>
  <c r="E18" i="4"/>
  <c r="E17" i="4"/>
  <c r="E16" i="4"/>
  <c r="E15" i="4"/>
  <c r="E14" i="4"/>
  <c r="E13" i="4"/>
  <c r="E12" i="4"/>
  <c r="E11" i="4"/>
  <c r="E10" i="4"/>
  <c r="E9" i="4"/>
  <c r="E8" i="4"/>
  <c r="E30" i="3"/>
  <c r="E29" i="3"/>
  <c r="E28" i="3"/>
  <c r="E27" i="3"/>
  <c r="E26" i="3"/>
  <c r="E25" i="3"/>
  <c r="E24" i="3"/>
  <c r="E23" i="3"/>
  <c r="E22" i="3"/>
  <c r="E21" i="3"/>
  <c r="E20" i="3"/>
  <c r="E19" i="3"/>
  <c r="E18" i="3"/>
  <c r="E17" i="3"/>
  <c r="E16" i="3"/>
  <c r="E15" i="3"/>
  <c r="E14" i="3"/>
  <c r="E13" i="3"/>
  <c r="E12" i="3"/>
  <c r="E11" i="3"/>
  <c r="E10" i="3"/>
  <c r="E9" i="3"/>
  <c r="E8" i="3"/>
  <c r="E7" i="3"/>
  <c r="E7" i="2"/>
  <c r="E8" i="2"/>
  <c r="E9" i="2"/>
  <c r="E10" i="2"/>
  <c r="E11" i="2"/>
  <c r="E12" i="2"/>
  <c r="E13" i="2"/>
  <c r="E8" i="1"/>
  <c r="E9" i="1"/>
  <c r="E10" i="1"/>
  <c r="E11" i="1"/>
  <c r="E12" i="1"/>
  <c r="E13" i="1"/>
  <c r="E14" i="1"/>
  <c r="E15" i="1"/>
  <c r="E16" i="1"/>
  <c r="E17" i="1"/>
  <c r="E18" i="1"/>
  <c r="E19" i="1"/>
  <c r="E20" i="1"/>
  <c r="E21" i="1"/>
  <c r="E22" i="1"/>
  <c r="E23" i="1"/>
  <c r="E24" i="1"/>
  <c r="E25" i="1"/>
  <c r="E26" i="1"/>
  <c r="E27" i="1"/>
  <c r="E28" i="1"/>
  <c r="E29" i="1"/>
  <c r="E30" i="1"/>
</calcChain>
</file>

<file path=xl/sharedStrings.xml><?xml version="1.0" encoding="utf-8"?>
<sst xmlns="http://schemas.openxmlformats.org/spreadsheetml/2006/main" count="149" uniqueCount="73">
  <si>
    <t>broj korisnika</t>
  </si>
  <si>
    <t xml:space="preserve">  20 - 24 </t>
  </si>
  <si>
    <t xml:space="preserve">  25 - 29 </t>
  </si>
  <si>
    <t xml:space="preserve">46 I VIŠE </t>
  </si>
  <si>
    <t xml:space="preserve">   UKUPNO </t>
  </si>
  <si>
    <t xml:space="preserve">   0 - 34 </t>
  </si>
  <si>
    <t xml:space="preserve">  35 - 39 </t>
  </si>
  <si>
    <t xml:space="preserve">40 I VIŠE </t>
  </si>
  <si>
    <t>prosječni iznos netomirovine</t>
  </si>
  <si>
    <t xml:space="preserve">  do - 19 </t>
  </si>
  <si>
    <t>godine mirovinskog staža</t>
  </si>
  <si>
    <r>
      <t xml:space="preserve">KORISNICI </t>
    </r>
    <r>
      <rPr>
        <b/>
        <i/>
        <u/>
        <sz val="14"/>
        <color rgb="FFFF0000"/>
        <rFont val="Calibri"/>
        <family val="2"/>
        <charset val="238"/>
        <scheme val="minor"/>
      </rPr>
      <t>UKUPNE STAROSNE MIROVINE</t>
    </r>
    <r>
      <rPr>
        <b/>
        <sz val="10"/>
        <color theme="1"/>
        <rFont val="Calibri"/>
        <family val="2"/>
        <charset val="238"/>
        <scheme val="minor"/>
      </rPr>
      <t xml:space="preserve"> KOJI SU PRAVO NA MIROVINU OSTVARILI PREMA ZAKONU O MIROVINSKOM OSIGURANJU  - </t>
    </r>
    <r>
      <rPr>
        <b/>
        <i/>
        <sz val="10"/>
        <color rgb="FFFF0000"/>
        <rFont val="Calibri"/>
        <family val="2"/>
        <charset val="238"/>
        <scheme val="minor"/>
      </rPr>
      <t>BEZ MEĐUNARODNIH UGOVORA</t>
    </r>
  </si>
  <si>
    <t>( Starosna + starosna za dugog.osiguranika + starosna preved. iz invalidske)</t>
  </si>
  <si>
    <r>
      <rPr>
        <b/>
        <sz val="14"/>
        <color rgb="FFFF0000"/>
        <rFont val="Calibri"/>
        <family val="2"/>
        <charset val="238"/>
        <scheme val="minor"/>
      </rPr>
      <t>UKUPNO</t>
    </r>
    <r>
      <rPr>
        <b/>
        <sz val="10"/>
        <color theme="1"/>
        <rFont val="Calibri"/>
        <family val="2"/>
        <charset val="238"/>
        <scheme val="minor"/>
      </rPr>
      <t xml:space="preserve"> KORISNICI MIROVINA KOJI SU PRAVO NA MIROVINU OSTVARILI PREMA ZAKONU O MIROVINSKOM OSIGURANJU  - </t>
    </r>
    <r>
      <rPr>
        <b/>
        <i/>
        <sz val="10"/>
        <color rgb="FFFF0000"/>
        <rFont val="Calibri"/>
        <family val="2"/>
        <charset val="238"/>
        <scheme val="minor"/>
      </rPr>
      <t>BEZ MEĐUNARODNIH UGOVORA</t>
    </r>
  </si>
  <si>
    <t>Old age pension</t>
  </si>
  <si>
    <t>Old age pension transformed from disability pension</t>
  </si>
  <si>
    <t>Type of pension</t>
  </si>
  <si>
    <t>Number of beneficiaries</t>
  </si>
  <si>
    <t>Average net pesnion in euros (EUR)</t>
  </si>
  <si>
    <t>Early age pension</t>
  </si>
  <si>
    <t>Old age pension - subtotal</t>
  </si>
  <si>
    <t>Old age pension - grand total</t>
  </si>
  <si>
    <t>Disability pension</t>
  </si>
  <si>
    <t>Survivor's pension</t>
  </si>
  <si>
    <t xml:space="preserve">II. Active military personnel - DVO </t>
  </si>
  <si>
    <t>III. Croatian Homeland War veterans - ZOHBDR</t>
  </si>
  <si>
    <t xml:space="preserve">IV. Members of the Croatian Defense Council  - HVO </t>
  </si>
  <si>
    <t>GRAND TOTAL  I.+II.+III.+IV.</t>
  </si>
  <si>
    <t>Basic pension beneficiaries</t>
  </si>
  <si>
    <t>Beneficiaries receiving their personal pension and a part of the survivor's pension (DOM)</t>
  </si>
  <si>
    <t>Actual pension value (AVM in EUR) and the adjustment %</t>
  </si>
  <si>
    <t>Source of data: gross balance</t>
  </si>
  <si>
    <t>The amounts in columns 2012-2022 are convered from HRK to EUR, according to the fixed exchange rate   (1 EUR=7,53450 HRK)</t>
  </si>
  <si>
    <t>Net average ZOMO (Pension Insurance Act) old age pension with 40 or more years of qualifying period</t>
  </si>
  <si>
    <t>TOTAL</t>
  </si>
  <si>
    <t xml:space="preserve">  up to 19 </t>
  </si>
  <si>
    <t>46 and more</t>
  </si>
  <si>
    <t xml:space="preserve">40 and more </t>
  </si>
  <si>
    <t>40 and more</t>
  </si>
  <si>
    <r>
      <rPr>
        <b/>
        <i/>
        <u/>
        <sz val="14"/>
        <color rgb="FFFF0000"/>
        <rFont val="Calibri"/>
        <family val="2"/>
        <charset val="238"/>
        <scheme val="minor"/>
      </rPr>
      <t>OLD AGE PENSION</t>
    </r>
    <r>
      <rPr>
        <b/>
        <sz val="10"/>
        <color theme="1"/>
        <rFont val="Calibri"/>
        <family val="2"/>
        <charset val="238"/>
        <scheme val="minor"/>
      </rPr>
      <t xml:space="preserve"> BENEFICIARIES ENTITLED ACCORDING TO THE PENSION INSURANCE ACT  - </t>
    </r>
    <r>
      <rPr>
        <b/>
        <i/>
        <sz val="10"/>
        <color rgb="FFFF0000"/>
        <rFont val="Calibri"/>
        <family val="2"/>
        <charset val="238"/>
        <scheme val="minor"/>
      </rPr>
      <t>NOT INCLUDING INTERNATIONAL AGREEMENTS</t>
    </r>
  </si>
  <si>
    <r>
      <rPr>
        <b/>
        <i/>
        <u/>
        <sz val="14"/>
        <color rgb="FFFF0000"/>
        <rFont val="Calibri"/>
        <family val="2"/>
        <charset val="238"/>
        <scheme val="minor"/>
      </rPr>
      <t>DISABILITY PENSION</t>
    </r>
    <r>
      <rPr>
        <b/>
        <sz val="10"/>
        <color theme="1"/>
        <rFont val="Calibri"/>
        <family val="2"/>
        <charset val="238"/>
        <scheme val="minor"/>
      </rPr>
      <t xml:space="preserve"> BENEFICIARIES ENTITLED ACCORDING TO THE PENSION INSURANCE ACT  - </t>
    </r>
    <r>
      <rPr>
        <b/>
        <i/>
        <sz val="10"/>
        <color rgb="FFFF0000"/>
        <rFont val="Calibri"/>
        <family val="2"/>
        <charset val="238"/>
        <scheme val="minor"/>
      </rPr>
      <t>NOT INCLUDING INTERNATIONAL AGREEMENTS</t>
    </r>
  </si>
  <si>
    <r>
      <rPr>
        <b/>
        <i/>
        <u/>
        <sz val="14"/>
        <color rgb="FFFF0000"/>
        <rFont val="Calibri"/>
        <family val="2"/>
        <charset val="238"/>
        <scheme val="minor"/>
      </rPr>
      <t>SURVIVOR'S PENSION</t>
    </r>
    <r>
      <rPr>
        <b/>
        <sz val="10"/>
        <color theme="1"/>
        <rFont val="Calibri"/>
        <family val="2"/>
        <charset val="238"/>
        <scheme val="minor"/>
      </rPr>
      <t xml:space="preserve"> BENEFICIARIES ENTITLED ACCORDING TO THE PENSION INSURANCE ACT  - </t>
    </r>
    <r>
      <rPr>
        <b/>
        <i/>
        <sz val="10"/>
        <color rgb="FFFF0000"/>
        <rFont val="Calibri"/>
        <family val="2"/>
        <charset val="238"/>
        <scheme val="minor"/>
      </rPr>
      <t>NOT INCLUDING INTERNATIONAL AGREEMENTS</t>
    </r>
  </si>
  <si>
    <t xml:space="preserve"> Qualifying period (years)</t>
  </si>
  <si>
    <t>Average net pension amount</t>
  </si>
  <si>
    <r>
      <rPr>
        <b/>
        <i/>
        <sz val="9"/>
        <color theme="1"/>
        <rFont val="Calibri"/>
        <family val="2"/>
        <charset val="238"/>
        <scheme val="minor"/>
      </rPr>
      <t>Note:</t>
    </r>
    <r>
      <rPr>
        <i/>
        <sz val="9"/>
        <color theme="1"/>
        <rFont val="Calibri"/>
        <family val="2"/>
        <charset val="238"/>
        <scheme val="minor"/>
      </rPr>
      <t xml:space="preserve"> 
*For 2023, the expenses of a one-time cash benefit paid to pensioners to mitigate the consequences caused by the COVID-19 disease, in the total amount of EUR 62.308.819, mostly paid in April, are included.</t>
    </r>
  </si>
  <si>
    <t xml:space="preserve">*For 2022, the expenses of a one-time cash benefit paid to the pensioners to mitigate the consequences of the increased energy prices, in total amount of EUR 59.648.802, mostly paid in May; the expenses of a one-time cash benefit paid to pensioners to mitigate the consequences of increases prices, in the total amount of EUR 62.419.295, mostly paid in October; and the expenses of a one-time benefit paid to pensioners to mitigate the consequences of increased costs of living, in the total amount of EUR 61.727.693, mostly paid in December, are included. </t>
  </si>
  <si>
    <t>Old age pension for long-term insurees</t>
  </si>
  <si>
    <t>Early age pension because of the employer's bankruptcy</t>
  </si>
  <si>
    <r>
      <t xml:space="preserve"> BENEFICIARIES OF </t>
    </r>
    <r>
      <rPr>
        <b/>
        <i/>
        <u/>
        <sz val="14"/>
        <color rgb="FFFF0000"/>
        <rFont val="Calibri"/>
        <family val="2"/>
        <charset val="238"/>
        <scheme val="minor"/>
      </rPr>
      <t>OLD AGE PENSION FOR LONG TERM INSUREES,</t>
    </r>
    <r>
      <rPr>
        <b/>
        <sz val="10"/>
        <color theme="1"/>
        <rFont val="Calibri"/>
        <family val="2"/>
        <charset val="238"/>
        <scheme val="minor"/>
      </rPr>
      <t xml:space="preserve"> ENTITLED ACCORDING TO THE PENSION INSURANCE ACT  
</t>
    </r>
    <r>
      <rPr>
        <b/>
        <sz val="10"/>
        <color rgb="FFFF0000"/>
        <rFont val="Calibri"/>
        <family val="2"/>
        <charset val="238"/>
        <scheme val="minor"/>
      </rPr>
      <t xml:space="preserve"> - </t>
    </r>
    <r>
      <rPr>
        <b/>
        <i/>
        <sz val="10"/>
        <color rgb="FFFF0000"/>
        <rFont val="Calibri"/>
        <family val="2"/>
        <charset val="238"/>
        <scheme val="minor"/>
      </rPr>
      <t>NOT INCLUDING INTERNATIONAL AGREEMENTS</t>
    </r>
  </si>
  <si>
    <r>
      <t xml:space="preserve">BENEFICIARIES OF </t>
    </r>
    <r>
      <rPr>
        <b/>
        <i/>
        <u/>
        <sz val="14"/>
        <color rgb="FFFF0000"/>
        <rFont val="Calibri"/>
        <family val="2"/>
        <charset val="238"/>
        <scheme val="minor"/>
      </rPr>
      <t>OLD AGE PENSIONS CONVERTED FROM DISABILITY PENSIONS,</t>
    </r>
    <r>
      <rPr>
        <b/>
        <sz val="9"/>
        <color theme="1"/>
        <rFont val="Calibri"/>
        <family val="2"/>
        <charset val="238"/>
        <scheme val="minor"/>
      </rPr>
      <t xml:space="preserve"> ENTITLED ACCORDING TO THE PENSION INSURANCE ACT                              
</t>
    </r>
    <r>
      <rPr>
        <b/>
        <sz val="9"/>
        <color rgb="FFFF0000"/>
        <rFont val="Calibri"/>
        <family val="2"/>
        <charset val="238"/>
        <scheme val="minor"/>
      </rPr>
      <t xml:space="preserve">- </t>
    </r>
    <r>
      <rPr>
        <b/>
        <i/>
        <sz val="9"/>
        <color rgb="FFFF0000"/>
        <rFont val="Calibri"/>
        <family val="2"/>
        <charset val="238"/>
        <scheme val="minor"/>
      </rPr>
      <t xml:space="preserve">NOT INCLUDING INTERNATIONAL AGREEMENTS </t>
    </r>
  </si>
  <si>
    <r>
      <rPr>
        <b/>
        <i/>
        <u/>
        <sz val="14"/>
        <color rgb="FFFF0000"/>
        <rFont val="Calibri"/>
        <family val="2"/>
        <charset val="238"/>
        <scheme val="minor"/>
      </rPr>
      <t xml:space="preserve">EARLY AGE PENSIONS BENEFICIARIES </t>
    </r>
    <r>
      <rPr>
        <b/>
        <sz val="10"/>
        <color theme="1"/>
        <rFont val="Calibri"/>
        <family val="2"/>
        <charset val="238"/>
        <scheme val="minor"/>
      </rPr>
      <t xml:space="preserve">ENTITLED ACCORDING TO THE PENSION INSURANCE ACT    
</t>
    </r>
    <r>
      <rPr>
        <b/>
        <sz val="10"/>
        <color rgb="FFFF0000"/>
        <rFont val="Calibri"/>
        <family val="2"/>
        <charset val="238"/>
        <scheme val="minor"/>
      </rPr>
      <t xml:space="preserve">- </t>
    </r>
    <r>
      <rPr>
        <b/>
        <i/>
        <sz val="10"/>
        <color rgb="FFFF0000"/>
        <rFont val="Calibri"/>
        <family val="2"/>
        <charset val="238"/>
        <scheme val="minor"/>
      </rPr>
      <t>NOT INCLUDING INTERNATIONAL AGREEMENTS</t>
    </r>
  </si>
  <si>
    <r>
      <t xml:space="preserve">BENEFICIARIES OF </t>
    </r>
    <r>
      <rPr>
        <b/>
        <sz val="12"/>
        <color theme="1"/>
        <rFont val="Calibri"/>
        <family val="2"/>
        <charset val="238"/>
        <scheme val="minor"/>
      </rPr>
      <t xml:space="preserve"> </t>
    </r>
    <r>
      <rPr>
        <b/>
        <i/>
        <u/>
        <sz val="14"/>
        <color rgb="FFFF0000"/>
        <rFont val="Calibri"/>
        <family val="2"/>
        <charset val="238"/>
        <scheme val="minor"/>
      </rPr>
      <t xml:space="preserve">EARLY AGE PENSIONS BECAUSE OF THE EMPLOYER'S BANKRUPTCY, </t>
    </r>
    <r>
      <rPr>
        <b/>
        <sz val="9"/>
        <color theme="1"/>
        <rFont val="Calibri"/>
        <family val="2"/>
        <charset val="238"/>
        <scheme val="minor"/>
      </rPr>
      <t xml:space="preserve">ENTITLED ACCORDING TO THE PENSION INSURANCE ACT - </t>
    </r>
    <r>
      <rPr>
        <b/>
        <i/>
        <sz val="9"/>
        <color rgb="FFFF0000"/>
        <rFont val="Calibri"/>
        <family val="2"/>
        <charset val="238"/>
        <scheme val="minor"/>
      </rPr>
      <t>NOT INCLUDING INTERNATIONAL AGREEMENTS</t>
    </r>
  </si>
  <si>
    <r>
      <rPr>
        <b/>
        <i/>
        <u/>
        <sz val="14"/>
        <color rgb="FFFF0000"/>
        <rFont val="Calibri"/>
        <family val="2"/>
        <charset val="238"/>
        <scheme val="minor"/>
      </rPr>
      <t>TOTAL OLD AGE PENSION</t>
    </r>
    <r>
      <rPr>
        <b/>
        <sz val="10"/>
        <color theme="1"/>
        <rFont val="Calibri"/>
        <family val="2"/>
        <charset val="238"/>
        <scheme val="minor"/>
      </rPr>
      <t xml:space="preserve"> BENEFICIARIES ENTITLED ACCORDING TO THE PENSION INSURANCE ACT  
</t>
    </r>
    <r>
      <rPr>
        <b/>
        <sz val="10"/>
        <color rgb="FFFF0000"/>
        <rFont val="Calibri"/>
        <family val="2"/>
        <charset val="238"/>
        <scheme val="minor"/>
      </rPr>
      <t xml:space="preserve">- </t>
    </r>
    <r>
      <rPr>
        <b/>
        <i/>
        <sz val="10"/>
        <color rgb="FFFF0000"/>
        <rFont val="Calibri"/>
        <family val="2"/>
        <charset val="238"/>
        <scheme val="minor"/>
      </rPr>
      <t>NOT INCLUDING INTERNATIONAL AGREEMENTS</t>
    </r>
  </si>
  <si>
    <t xml:space="preserve">Number of beneficiaries not including Active Military Personnel (DVO), Police Officers (PO), Authorised Officials (OSO), Croatian Veterans from the Homeland War- ZOHBDR and Members of the Croatian Defence Council (HVO).   </t>
  </si>
  <si>
    <t>As of January 2026, act 85 of the Pension Insurance Act came into effect (Official Gazette 96/25).</t>
  </si>
  <si>
    <t>Early age pension without reduction of the initial factor</t>
  </si>
  <si>
    <t>As of March 2026, in use act 83 paragraph 9 and act 169 paragraph 9 of the Pension Insurance Act came into effect (Official Gazette 96/25).</t>
  </si>
  <si>
    <r>
      <t xml:space="preserve">BENEFFICIARIES OF AN EARLY AGE PENSION WITHOUT REDUCTION OF THE INITIAL FACTOR, WHO HAVE BECOME ELIGIBLE UNDER THE  THE PENSION INSURANCE ACT  83 PARAGRAPH 9 </t>
    </r>
    <r>
      <rPr>
        <b/>
        <vertAlign val="superscript"/>
        <sz val="10"/>
        <color theme="1"/>
        <rFont val="Calibri"/>
        <family val="2"/>
        <charset val="238"/>
        <scheme val="minor"/>
      </rPr>
      <t>1)</t>
    </r>
    <r>
      <rPr>
        <b/>
        <sz val="10"/>
        <color theme="1"/>
        <rFont val="Calibri"/>
        <family val="2"/>
        <charset val="238"/>
        <scheme val="minor"/>
      </rPr>
      <t xml:space="preserve">
</t>
    </r>
    <r>
      <rPr>
        <b/>
        <sz val="10"/>
        <color rgb="FFFF0000"/>
        <rFont val="Calibri"/>
        <family val="2"/>
        <charset val="238"/>
        <scheme val="minor"/>
      </rPr>
      <t xml:space="preserve">- </t>
    </r>
    <r>
      <rPr>
        <b/>
        <i/>
        <sz val="10"/>
        <color rgb="FFFF0000"/>
        <rFont val="Calibri"/>
        <family val="2"/>
        <charset val="238"/>
        <scheme val="minor"/>
      </rPr>
      <t>NOT INCLUDING INTERNATIONAL AGREEMENTS</t>
    </r>
  </si>
  <si>
    <r>
      <rPr>
        <vertAlign val="superscript"/>
        <sz val="7"/>
        <color theme="1"/>
        <rFont val="Calibri"/>
        <family val="2"/>
        <charset val="238"/>
        <scheme val="minor"/>
      </rPr>
      <t>1)</t>
    </r>
    <r>
      <rPr>
        <sz val="7"/>
        <color theme="1"/>
        <rFont val="Calibri"/>
        <family val="2"/>
        <charset val="238"/>
        <scheme val="minor"/>
      </rPr>
      <t>The number of pension beneficiaries includes early-age pensioners (99%), old-age pensioners, and beneficiaries of pensions for long-term insured persons (1%).</t>
    </r>
  </si>
  <si>
    <r>
      <t xml:space="preserve">I. Pension beneficiaries entitled according to the Pension Insurance Act  
</t>
    </r>
    <r>
      <rPr>
        <b/>
        <i/>
        <sz val="14"/>
        <color rgb="FFFF0000"/>
        <rFont val="Calibri"/>
        <family val="2"/>
        <charset val="238"/>
        <scheme val="minor"/>
      </rPr>
      <t>not including international agreements</t>
    </r>
  </si>
  <si>
    <t xml:space="preserve"> I. TOTAL  PENSION INSURANCE ACT </t>
  </si>
  <si>
    <t>treba novo</t>
  </si>
  <si>
    <t xml:space="preserve">*For  2023, the expenses of a one-time cash benefit paid to pensioners to mitigate the consequences of the increased costs of living, in the amount of EUR 210.483.302 are included.                                                                                                                                                                                                                                                   *For  2024, the expenses of a one-time cash benefit paid to pensioners to mitigate the consequences of the increased costs of living, in the amount of EUR 253.433.409 are included.                                                                                                                                                                                                                                                                *For  2025, the expenses of a one-time cash benefit paid to pensioners  in the amount of EUR 61.460.999 are included and the payment of annual pension supplement of 271.561.812 euros (EUR)
**As for 2026, the last available (temporary) data on expenditure incurred for pensions and pension benefits refers to June 2026, while the planned expenditure from January to December 2026 is  10.195.665.863 euro.
</t>
  </si>
  <si>
    <t>OVERVIEW OF BASIC STATUS INFORMATION ON THE PENSION INSURANCE SYSTEM
 for July 2026 (paid in August 2026)</t>
  </si>
  <si>
    <t>jedna decimala</t>
  </si>
  <si>
    <t>* In 2026, an average net salary in the Republic of Croaita is available for June 2026.</t>
  </si>
  <si>
    <t>Net replacement rate for June 2026.</t>
  </si>
  <si>
    <t xml:space="preserve">Average net salary in the Republic of Croatia for June 2026., in EUR (source: State Bureau of Statistics) </t>
  </si>
  <si>
    <t>ako dođe i-vii</t>
  </si>
  <si>
    <t>Prosječna mjesečna isplaćena netoplaća Republike Hrvatske za lipanj 2026. u eurima (EUR) (izvor: DZS)</t>
  </si>
  <si>
    <t>For July 2026 (paid in August 2026)</t>
  </si>
  <si>
    <t>ok</t>
  </si>
  <si>
    <t>Beneficiaries with minimum pension retire according to the Pension Insurance Act (ZOMO)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</si>
</sst>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5" x14ac:knownFonts="1">
    <font>
      <sz val="11"/>
      <color theme="1"/>
      <name val="Calibri"/>
      <family val="2"/>
      <charset val="238"/>
      <scheme val="minor"/>
    </font>
    <font>
      <b/>
      <sz val="11"/>
      <color theme="1"/>
      <name val="Calibri"/>
      <family val="2"/>
      <charset val="238"/>
      <scheme val="minor"/>
    </font>
    <font>
      <b/>
      <sz val="9"/>
      <color theme="1"/>
      <name val="Calibri"/>
      <family val="2"/>
      <charset val="238"/>
      <scheme val="minor"/>
    </font>
    <font>
      <sz val="11"/>
      <name val="Calibri"/>
      <family val="2"/>
      <charset val="238"/>
      <scheme val="minor"/>
    </font>
    <font>
      <b/>
      <sz val="11"/>
      <name val="Calibri"/>
      <family val="2"/>
      <charset val="238"/>
      <scheme val="minor"/>
    </font>
    <font>
      <b/>
      <sz val="10"/>
      <color theme="1"/>
      <name val="Calibri"/>
      <family val="2"/>
      <charset val="238"/>
      <scheme val="minor"/>
    </font>
    <font>
      <b/>
      <i/>
      <u/>
      <sz val="14"/>
      <color rgb="FFFF0000"/>
      <name val="Calibri"/>
      <family val="2"/>
      <charset val="238"/>
      <scheme val="minor"/>
    </font>
    <font>
      <b/>
      <i/>
      <sz val="10"/>
      <color rgb="FFFF0000"/>
      <name val="Calibri"/>
      <family val="2"/>
      <charset val="238"/>
      <scheme val="minor"/>
    </font>
    <font>
      <b/>
      <sz val="10"/>
      <color rgb="FFFF0000"/>
      <name val="Calibri"/>
      <family val="2"/>
      <charset val="238"/>
      <scheme val="minor"/>
    </font>
    <font>
      <b/>
      <i/>
      <sz val="9"/>
      <color rgb="FFFF0000"/>
      <name val="Calibri"/>
      <family val="2"/>
      <charset val="238"/>
      <scheme val="minor"/>
    </font>
    <font>
      <b/>
      <sz val="12"/>
      <color theme="1"/>
      <name val="Calibri"/>
      <family val="2"/>
      <charset val="238"/>
      <scheme val="minor"/>
    </font>
    <font>
      <b/>
      <sz val="12"/>
      <name val="Calibri"/>
      <family val="2"/>
      <charset val="238"/>
      <scheme val="minor"/>
    </font>
    <font>
      <b/>
      <sz val="14"/>
      <color theme="1"/>
      <name val="Calibri"/>
      <family val="2"/>
      <charset val="238"/>
      <scheme val="minor"/>
    </font>
    <font>
      <b/>
      <sz val="14"/>
      <color rgb="FFFF0000"/>
      <name val="Calibri"/>
      <family val="2"/>
      <charset val="238"/>
      <scheme val="minor"/>
    </font>
    <font>
      <sz val="11"/>
      <color rgb="FFFF0000"/>
      <name val="Calibri"/>
      <family val="2"/>
      <charset val="238"/>
      <scheme val="minor"/>
    </font>
    <font>
      <sz val="11"/>
      <color theme="0"/>
      <name val="Calibri"/>
      <family val="2"/>
      <charset val="238"/>
      <scheme val="minor"/>
    </font>
    <font>
      <i/>
      <sz val="9"/>
      <color theme="1"/>
      <name val="Calibri"/>
      <family val="2"/>
      <charset val="238"/>
      <scheme val="minor"/>
    </font>
    <font>
      <b/>
      <i/>
      <sz val="9"/>
      <color theme="1"/>
      <name val="Calibri"/>
      <family val="2"/>
      <charset val="238"/>
      <scheme val="minor"/>
    </font>
    <font>
      <i/>
      <sz val="11"/>
      <color theme="1"/>
      <name val="Calibri"/>
      <family val="2"/>
      <charset val="238"/>
      <scheme val="minor"/>
    </font>
    <font>
      <i/>
      <sz val="10"/>
      <color theme="1"/>
      <name val="Calibri"/>
      <family val="2"/>
      <charset val="238"/>
      <scheme val="minor"/>
    </font>
    <font>
      <sz val="12"/>
      <color theme="1"/>
      <name val="Calibri"/>
      <family val="2"/>
      <charset val="238"/>
      <scheme val="minor"/>
    </font>
    <font>
      <sz val="10"/>
      <color theme="1"/>
      <name val="Calibri"/>
      <family val="2"/>
      <charset val="238"/>
      <scheme val="minor"/>
    </font>
    <font>
      <sz val="10"/>
      <color rgb="FFFF0000"/>
      <name val="Calibri"/>
      <family val="2"/>
      <charset val="238"/>
      <scheme val="minor"/>
    </font>
    <font>
      <sz val="8"/>
      <color theme="1"/>
      <name val="Calibri"/>
      <family val="2"/>
      <charset val="238"/>
      <scheme val="minor"/>
    </font>
    <font>
      <b/>
      <sz val="14"/>
      <name val="Calibri"/>
      <family val="2"/>
      <charset val="238"/>
      <scheme val="minor"/>
    </font>
    <font>
      <sz val="12"/>
      <name val="Calibri"/>
      <family val="2"/>
      <charset val="238"/>
      <scheme val="minor"/>
    </font>
    <font>
      <b/>
      <sz val="10"/>
      <color rgb="FF7030A0"/>
      <name val="Calibri"/>
      <family val="2"/>
      <charset val="238"/>
      <scheme val="minor"/>
    </font>
    <font>
      <b/>
      <sz val="11"/>
      <color rgb="FF7030A0"/>
      <name val="Calibri"/>
      <family val="2"/>
      <charset val="238"/>
      <scheme val="minor"/>
    </font>
    <font>
      <b/>
      <i/>
      <sz val="14"/>
      <color rgb="FFFF0000"/>
      <name val="Calibri"/>
      <family val="2"/>
      <charset val="238"/>
      <scheme val="minor"/>
    </font>
    <font>
      <b/>
      <i/>
      <sz val="14"/>
      <color theme="1"/>
      <name val="Calibri"/>
      <family val="2"/>
      <charset val="238"/>
      <scheme val="minor"/>
    </font>
    <font>
      <sz val="10"/>
      <color theme="0"/>
      <name val="Calibri"/>
      <family val="2"/>
      <charset val="238"/>
      <scheme val="minor"/>
    </font>
    <font>
      <sz val="18"/>
      <color rgb="FFFF0000"/>
      <name val="Calibri"/>
      <family val="2"/>
      <charset val="238"/>
      <scheme val="minor"/>
    </font>
    <font>
      <b/>
      <sz val="13"/>
      <color theme="1"/>
      <name val="Calibri"/>
      <family val="2"/>
      <charset val="238"/>
      <scheme val="minor"/>
    </font>
    <font>
      <b/>
      <sz val="13"/>
      <color rgb="FF002060"/>
      <name val="Calibri"/>
      <family val="2"/>
      <charset val="238"/>
      <scheme val="minor"/>
    </font>
    <font>
      <i/>
      <sz val="9"/>
      <name val="Calibri"/>
      <family val="2"/>
      <charset val="238"/>
      <scheme val="minor"/>
    </font>
    <font>
      <sz val="9"/>
      <color theme="0"/>
      <name val="Calibri"/>
      <family val="2"/>
      <charset val="238"/>
      <scheme val="minor"/>
    </font>
    <font>
      <b/>
      <sz val="9"/>
      <color rgb="FF7030A0"/>
      <name val="Calibri"/>
      <family val="2"/>
      <charset val="238"/>
      <scheme val="minor"/>
    </font>
    <font>
      <b/>
      <sz val="8"/>
      <color theme="1"/>
      <name val="Calibri"/>
      <family val="2"/>
      <charset val="238"/>
      <scheme val="minor"/>
    </font>
    <font>
      <sz val="10"/>
      <name val="Calibri"/>
      <family val="2"/>
      <charset val="238"/>
      <scheme val="minor"/>
    </font>
    <font>
      <sz val="7"/>
      <color theme="1"/>
      <name val="Calibri"/>
      <family val="2"/>
      <charset val="238"/>
      <scheme val="minor"/>
    </font>
    <font>
      <b/>
      <sz val="9"/>
      <color rgb="FFFF0000"/>
      <name val="Calibri"/>
      <family val="2"/>
      <charset val="238"/>
      <scheme val="minor"/>
    </font>
    <font>
      <sz val="7.5"/>
      <color rgb="FF1C1C1C"/>
      <name val="Arial"/>
      <family val="2"/>
      <charset val="238"/>
    </font>
    <font>
      <sz val="7.5"/>
      <color theme="1"/>
      <name val="Calibri"/>
      <family val="2"/>
      <charset val="238"/>
      <scheme val="minor"/>
    </font>
    <font>
      <b/>
      <vertAlign val="superscript"/>
      <sz val="10"/>
      <color theme="1"/>
      <name val="Calibri"/>
      <family val="2"/>
      <charset val="238"/>
      <scheme val="minor"/>
    </font>
    <font>
      <vertAlign val="superscript"/>
      <sz val="7"/>
      <color theme="1"/>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auto="1"/>
      </left>
      <right/>
      <top/>
      <bottom/>
      <diagonal/>
    </border>
    <border>
      <left/>
      <right/>
      <top/>
      <bottom style="thin">
        <color auto="1"/>
      </bottom>
      <diagonal/>
    </border>
    <border>
      <left/>
      <right/>
      <top style="thin">
        <color auto="1"/>
      </top>
      <bottom/>
      <diagonal/>
    </border>
  </borders>
  <cellStyleXfs count="1">
    <xf numFmtId="0" fontId="0" fillId="0" borderId="0"/>
  </cellStyleXfs>
  <cellXfs count="106">
    <xf numFmtId="0" fontId="0" fillId="0" borderId="0" xfId="0"/>
    <xf numFmtId="2" fontId="0" fillId="0" borderId="0" xfId="0" applyNumberFormat="1"/>
    <xf numFmtId="0" fontId="0" fillId="2" borderId="1" xfId="0" applyFill="1" applyBorder="1" applyAlignment="1">
      <alignment horizontal="center" vertical="center"/>
    </xf>
    <xf numFmtId="10" fontId="3" fillId="2" borderId="1" xfId="0" applyNumberFormat="1" applyFont="1" applyFill="1" applyBorder="1" applyAlignment="1">
      <alignment horizontal="center"/>
    </xf>
    <xf numFmtId="10" fontId="4" fillId="2" borderId="1" xfId="0" applyNumberFormat="1" applyFont="1" applyFill="1" applyBorder="1" applyAlignment="1">
      <alignment horizontal="center"/>
    </xf>
    <xf numFmtId="0" fontId="2" fillId="3" borderId="1" xfId="0" applyFont="1" applyFill="1" applyBorder="1" applyAlignment="1">
      <alignment horizontal="center" vertical="center" wrapText="1"/>
    </xf>
    <xf numFmtId="0" fontId="1" fillId="3" borderId="1" xfId="0" applyFont="1" applyFill="1" applyBorder="1" applyAlignment="1">
      <alignment horizontal="center"/>
    </xf>
    <xf numFmtId="0" fontId="4" fillId="3" borderId="1" xfId="0" applyFont="1" applyFill="1" applyBorder="1" applyAlignment="1">
      <alignment horizontal="center" vertical="center"/>
    </xf>
    <xf numFmtId="0" fontId="5" fillId="0" borderId="0" xfId="0" applyFont="1" applyAlignment="1">
      <alignment wrapText="1"/>
    </xf>
    <xf numFmtId="0" fontId="2" fillId="0" borderId="0" xfId="0" applyFont="1" applyAlignment="1">
      <alignment vertical="center" wrapText="1"/>
    </xf>
    <xf numFmtId="0" fontId="5" fillId="0" borderId="0" xfId="0" applyFont="1" applyAlignment="1">
      <alignment vertical="center" wrapText="1"/>
    </xf>
    <xf numFmtId="0" fontId="0" fillId="0" borderId="0" xfId="0" applyBorder="1"/>
    <xf numFmtId="2" fontId="0" fillId="2" borderId="1" xfId="0" applyNumberFormat="1" applyFill="1" applyBorder="1" applyAlignment="1">
      <alignment horizontal="center" vertical="center"/>
    </xf>
    <xf numFmtId="0" fontId="0" fillId="0" borderId="0" xfId="0" applyFont="1"/>
    <xf numFmtId="0" fontId="14" fillId="0" borderId="0" xfId="0" applyFont="1"/>
    <xf numFmtId="0" fontId="15" fillId="0" borderId="0" xfId="0" applyFont="1"/>
    <xf numFmtId="0" fontId="0" fillId="0" borderId="0" xfId="0" applyAlignment="1">
      <alignment vertical="top" wrapText="1"/>
    </xf>
    <xf numFmtId="0" fontId="18" fillId="0" borderId="0" xfId="0" applyFont="1" applyAlignment="1">
      <alignment wrapText="1"/>
    </xf>
    <xf numFmtId="0" fontId="19" fillId="0" borderId="0" xfId="0" applyFont="1" applyFill="1" applyBorder="1" applyAlignment="1"/>
    <xf numFmtId="0" fontId="16" fillId="0" borderId="0" xfId="0" applyFont="1" applyFill="1" applyBorder="1" applyAlignment="1">
      <alignment vertical="top"/>
    </xf>
    <xf numFmtId="4" fontId="20" fillId="0" borderId="1" xfId="0" applyNumberFormat="1" applyFont="1" applyFill="1" applyBorder="1" applyAlignment="1">
      <alignment vertical="center"/>
    </xf>
    <xf numFmtId="0" fontId="20" fillId="0" borderId="1" xfId="0" applyFont="1" applyFill="1" applyBorder="1" applyAlignment="1">
      <alignment horizontal="right" vertical="center"/>
    </xf>
    <xf numFmtId="0" fontId="21" fillId="2" borderId="1" xfId="0" applyFont="1" applyFill="1" applyBorder="1" applyAlignment="1">
      <alignment horizontal="left" vertical="center" wrapText="1"/>
    </xf>
    <xf numFmtId="2" fontId="14" fillId="0" borderId="0" xfId="0" applyNumberFormat="1" applyFont="1"/>
    <xf numFmtId="0" fontId="21" fillId="2" borderId="1" xfId="0" applyFont="1" applyFill="1" applyBorder="1" applyAlignment="1">
      <alignment vertical="center" wrapText="1"/>
    </xf>
    <xf numFmtId="0" fontId="12" fillId="4"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25" fillId="0" borderId="1" xfId="0" applyFont="1" applyFill="1" applyBorder="1" applyAlignment="1">
      <alignment vertical="center"/>
    </xf>
    <xf numFmtId="0" fontId="11" fillId="6"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26" fillId="6" borderId="1" xfId="0" applyFont="1" applyFill="1" applyBorder="1" applyAlignment="1">
      <alignment horizontal="center" vertical="center" wrapText="1"/>
    </xf>
    <xf numFmtId="0" fontId="0" fillId="0" borderId="0" xfId="0" applyAlignment="1">
      <alignment vertical="center"/>
    </xf>
    <xf numFmtId="0" fontId="29" fillId="0" borderId="0" xfId="0" applyFont="1" applyAlignment="1"/>
    <xf numFmtId="0" fontId="21" fillId="0" borderId="0" xfId="0" applyFont="1" applyAlignment="1">
      <alignment vertical="center"/>
    </xf>
    <xf numFmtId="0" fontId="22" fillId="0" borderId="0" xfId="0" applyFont="1" applyAlignment="1">
      <alignment vertical="center"/>
    </xf>
    <xf numFmtId="0" fontId="30" fillId="0" borderId="0" xfId="0" applyFont="1" applyAlignment="1">
      <alignment vertical="center"/>
    </xf>
    <xf numFmtId="0" fontId="31" fillId="0" borderId="0" xfId="0" applyFont="1" applyAlignment="1">
      <alignment vertical="top"/>
    </xf>
    <xf numFmtId="0" fontId="21" fillId="0" borderId="0" xfId="0" applyFont="1"/>
    <xf numFmtId="0" fontId="30" fillId="0" borderId="0" xfId="0" applyFont="1"/>
    <xf numFmtId="0" fontId="22" fillId="0" borderId="0" xfId="0" applyFont="1"/>
    <xf numFmtId="0" fontId="0" fillId="2" borderId="0" xfId="0" applyFill="1"/>
    <xf numFmtId="164" fontId="31" fillId="0" borderId="0" xfId="0" applyNumberFormat="1" applyFont="1" applyAlignment="1">
      <alignment vertical="top"/>
    </xf>
    <xf numFmtId="0" fontId="32" fillId="0" borderId="0" xfId="0" applyFont="1" applyBorder="1" applyAlignment="1">
      <alignment horizontal="center" vertical="center"/>
    </xf>
    <xf numFmtId="0" fontId="31" fillId="0" borderId="0" xfId="0" applyFont="1" applyAlignment="1">
      <alignment vertical="top" wrapText="1"/>
    </xf>
    <xf numFmtId="0" fontId="32" fillId="0" borderId="0" xfId="0" applyFont="1" applyBorder="1" applyAlignment="1">
      <alignment vertical="center"/>
    </xf>
    <xf numFmtId="0" fontId="1" fillId="3" borderId="1" xfId="0" applyFont="1" applyFill="1" applyBorder="1" applyAlignment="1">
      <alignment horizontal="center" vertical="center"/>
    </xf>
    <xf numFmtId="0" fontId="15" fillId="0" borderId="0" xfId="0" applyFont="1" applyAlignment="1">
      <alignment horizontal="center" vertical="center"/>
    </xf>
    <xf numFmtId="164" fontId="14" fillId="0" borderId="0" xfId="0" applyNumberFormat="1" applyFont="1"/>
    <xf numFmtId="165" fontId="31" fillId="0" borderId="0" xfId="0" applyNumberFormat="1" applyFont="1" applyAlignment="1">
      <alignment vertical="top"/>
    </xf>
    <xf numFmtId="3" fontId="15" fillId="0" borderId="0" xfId="0" applyNumberFormat="1" applyFont="1" applyAlignment="1">
      <alignment horizontal="center" vertical="center"/>
    </xf>
    <xf numFmtId="0" fontId="36" fillId="7" borderId="1" xfId="0" applyFont="1" applyFill="1" applyBorder="1" applyAlignment="1">
      <alignment horizontal="center" vertical="center" wrapText="1"/>
    </xf>
    <xf numFmtId="1" fontId="25" fillId="2" borderId="1" xfId="0" applyNumberFormat="1" applyFont="1" applyFill="1" applyBorder="1" applyAlignment="1">
      <alignment vertical="center"/>
    </xf>
    <xf numFmtId="4" fontId="25" fillId="2" borderId="1" xfId="0" applyNumberFormat="1" applyFont="1" applyFill="1" applyBorder="1" applyAlignment="1">
      <alignment vertical="center"/>
    </xf>
    <xf numFmtId="1" fontId="11" fillId="6" borderId="1" xfId="0" applyNumberFormat="1" applyFont="1" applyFill="1" applyBorder="1" applyAlignment="1">
      <alignment vertical="center"/>
    </xf>
    <xf numFmtId="4" fontId="11" fillId="6" borderId="1" xfId="0" applyNumberFormat="1" applyFont="1" applyFill="1" applyBorder="1" applyAlignment="1">
      <alignment vertical="center"/>
    </xf>
    <xf numFmtId="1" fontId="24" fillId="5" borderId="1" xfId="0" applyNumberFormat="1" applyFont="1" applyFill="1" applyBorder="1" applyAlignment="1">
      <alignment vertical="center"/>
    </xf>
    <xf numFmtId="4" fontId="24" fillId="5" borderId="1" xfId="0" applyNumberFormat="1" applyFont="1" applyFill="1" applyBorder="1" applyAlignment="1">
      <alignment vertical="center"/>
    </xf>
    <xf numFmtId="0" fontId="10" fillId="5" borderId="1" xfId="0" applyFont="1" applyFill="1" applyBorder="1"/>
    <xf numFmtId="4" fontId="10" fillId="5" borderId="1" xfId="0" applyNumberFormat="1" applyFont="1" applyFill="1" applyBorder="1"/>
    <xf numFmtId="1" fontId="12" fillId="4" borderId="6" xfId="0" applyNumberFormat="1" applyFont="1" applyFill="1" applyBorder="1"/>
    <xf numFmtId="4" fontId="12" fillId="4" borderId="6" xfId="0" applyNumberFormat="1" applyFont="1" applyFill="1" applyBorder="1"/>
    <xf numFmtId="0" fontId="20" fillId="2" borderId="6" xfId="0" applyFont="1" applyFill="1" applyBorder="1" applyAlignment="1">
      <alignment horizontal="right" vertical="center"/>
    </xf>
    <xf numFmtId="4" fontId="20" fillId="2" borderId="6" xfId="0" applyNumberFormat="1" applyFont="1" applyFill="1" applyBorder="1" applyAlignment="1">
      <alignment horizontal="right" vertical="center"/>
    </xf>
    <xf numFmtId="0" fontId="20" fillId="2" borderId="1" xfId="0" applyFont="1" applyFill="1" applyBorder="1" applyAlignment="1">
      <alignment horizontal="right" vertical="center"/>
    </xf>
    <xf numFmtId="4" fontId="20" fillId="2" borderId="1" xfId="0" applyNumberFormat="1" applyFont="1" applyFill="1" applyBorder="1" applyAlignment="1">
      <alignment horizontal="right" vertical="center"/>
    </xf>
    <xf numFmtId="0" fontId="25" fillId="0" borderId="7" xfId="0" applyFont="1" applyFill="1" applyBorder="1" applyAlignment="1">
      <alignment horizontal="left" vertical="center"/>
    </xf>
    <xf numFmtId="0" fontId="22" fillId="0" borderId="0" xfId="0" applyFont="1" applyAlignment="1">
      <alignment horizontal="right" vertical="center"/>
    </xf>
    <xf numFmtId="0" fontId="37" fillId="0" borderId="0" xfId="0" applyFont="1" applyAlignment="1">
      <alignment vertical="top"/>
    </xf>
    <xf numFmtId="0" fontId="38" fillId="0" borderId="0" xfId="0" applyFont="1" applyAlignment="1">
      <alignment vertical="center"/>
    </xf>
    <xf numFmtId="3" fontId="20" fillId="0" borderId="1" xfId="0" applyNumberFormat="1" applyFont="1" applyFill="1" applyBorder="1" applyAlignment="1">
      <alignment vertical="center"/>
    </xf>
    <xf numFmtId="165" fontId="20" fillId="0" borderId="1" xfId="0" applyNumberFormat="1" applyFont="1" applyBorder="1"/>
    <xf numFmtId="165" fontId="10" fillId="7" borderId="1" xfId="0" applyNumberFormat="1" applyFont="1" applyFill="1" applyBorder="1"/>
    <xf numFmtId="165" fontId="10" fillId="5" borderId="1" xfId="0" applyNumberFormat="1" applyFont="1" applyFill="1" applyBorder="1"/>
    <xf numFmtId="165" fontId="10" fillId="4" borderId="1" xfId="0" applyNumberFormat="1" applyFont="1" applyFill="1" applyBorder="1"/>
    <xf numFmtId="165" fontId="0" fillId="0" borderId="0" xfId="0" applyNumberFormat="1" applyFont="1"/>
    <xf numFmtId="165" fontId="20" fillId="0" borderId="1" xfId="0" applyNumberFormat="1" applyFont="1" applyBorder="1" applyAlignment="1">
      <alignment horizontal="right" vertical="center"/>
    </xf>
    <xf numFmtId="2" fontId="4" fillId="3" borderId="1" xfId="0" applyNumberFormat="1" applyFont="1" applyFill="1" applyBorder="1" applyAlignment="1">
      <alignment horizontal="center" vertical="center"/>
    </xf>
    <xf numFmtId="0" fontId="0" fillId="0" borderId="0" xfId="0" applyAlignment="1">
      <alignment vertical="top"/>
    </xf>
    <xf numFmtId="0" fontId="0" fillId="0" borderId="0" xfId="0" applyFont="1" applyAlignment="1"/>
    <xf numFmtId="10" fontId="4" fillId="3" borderId="1" xfId="0" applyNumberFormat="1" applyFont="1" applyFill="1" applyBorder="1" applyAlignment="1">
      <alignment horizontal="center"/>
    </xf>
    <xf numFmtId="0" fontId="0" fillId="0" borderId="0" xfId="0" applyFont="1" applyAlignment="1">
      <alignment vertical="top"/>
    </xf>
    <xf numFmtId="2" fontId="1" fillId="3" borderId="1" xfId="0" applyNumberFormat="1" applyFont="1" applyFill="1" applyBorder="1" applyAlignment="1">
      <alignment horizontal="center" vertical="center"/>
    </xf>
    <xf numFmtId="0" fontId="25" fillId="0" borderId="1" xfId="0" applyFont="1" applyFill="1" applyBorder="1" applyAlignment="1">
      <alignment horizontal="left" vertical="center"/>
    </xf>
    <xf numFmtId="0" fontId="23" fillId="2" borderId="1" xfId="0" applyFont="1" applyFill="1" applyBorder="1" applyAlignment="1">
      <alignment vertical="top" wrapText="1"/>
    </xf>
    <xf numFmtId="0" fontId="41" fillId="0" borderId="0" xfId="0" applyFont="1" applyAlignment="1">
      <alignment vertical="center"/>
    </xf>
    <xf numFmtId="0" fontId="42" fillId="0" borderId="0" xfId="0" applyFont="1"/>
    <xf numFmtId="0" fontId="0" fillId="0" borderId="0" xfId="0" applyFont="1" applyAlignment="1">
      <alignment horizontal="right"/>
    </xf>
    <xf numFmtId="0" fontId="24" fillId="5" borderId="1" xfId="0" applyFont="1" applyFill="1" applyBorder="1" applyAlignment="1">
      <alignment horizontal="left" vertical="center"/>
    </xf>
    <xf numFmtId="4" fontId="20" fillId="2" borderId="1" xfId="0" applyNumberFormat="1" applyFont="1" applyFill="1" applyBorder="1" applyAlignment="1">
      <alignment horizontal="right" vertical="center" wrapText="1"/>
    </xf>
    <xf numFmtId="0" fontId="16" fillId="0" borderId="0" xfId="0" applyFont="1" applyAlignment="1">
      <alignment horizontal="left" vertical="top" wrapText="1"/>
    </xf>
    <xf numFmtId="0" fontId="33" fillId="0" borderId="0" xfId="0" applyFont="1" applyBorder="1" applyAlignment="1">
      <alignment horizontal="center" vertical="top" wrapText="1"/>
    </xf>
    <xf numFmtId="0" fontId="21" fillId="2" borderId="1" xfId="0" applyFont="1" applyFill="1" applyBorder="1" applyAlignment="1">
      <alignment horizontal="left" vertical="center" wrapText="1"/>
    </xf>
    <xf numFmtId="0" fontId="27" fillId="2" borderId="8" xfId="0" applyFont="1" applyFill="1" applyBorder="1" applyAlignment="1">
      <alignment horizontal="center" vertical="center" wrapText="1"/>
    </xf>
    <xf numFmtId="0" fontId="34" fillId="0" borderId="0" xfId="0" applyFont="1" applyAlignment="1">
      <alignment horizontal="left" vertical="top" wrapText="1"/>
    </xf>
    <xf numFmtId="0" fontId="5" fillId="0" borderId="0" xfId="0" applyFont="1" applyAlignment="1">
      <alignment horizontal="center" wrapText="1"/>
    </xf>
    <xf numFmtId="0" fontId="35" fillId="2" borderId="0" xfId="0" applyFont="1" applyFill="1" applyBorder="1" applyAlignment="1">
      <alignment horizontal="left" vertical="center" wrapText="1"/>
    </xf>
    <xf numFmtId="0" fontId="39" fillId="0" borderId="9" xfId="0" applyFont="1" applyBorder="1" applyAlignment="1">
      <alignment horizontal="left" vertical="center" wrapText="1"/>
    </xf>
    <xf numFmtId="0" fontId="39" fillId="0" borderId="0" xfId="0" applyFont="1" applyAlignment="1">
      <alignment horizontal="left" vertical="center" wrapText="1"/>
    </xf>
    <xf numFmtId="0" fontId="39" fillId="0" borderId="9" xfId="0" applyFont="1" applyBorder="1" applyAlignment="1">
      <alignment horizontal="left" wrapText="1"/>
    </xf>
    <xf numFmtId="0" fontId="39" fillId="0" borderId="0" xfId="0" applyFont="1" applyAlignment="1">
      <alignment horizontal="left" wrapText="1"/>
    </xf>
    <xf numFmtId="0" fontId="2" fillId="0" borderId="0" xfId="0" applyFont="1" applyAlignment="1">
      <alignment horizontal="center" vertical="center" wrapText="1"/>
    </xf>
    <xf numFmtId="0" fontId="1" fillId="2" borderId="5" xfId="0" applyFont="1" applyFill="1" applyBorder="1" applyAlignment="1">
      <alignment horizontal="center" wrapText="1"/>
    </xf>
    <xf numFmtId="0" fontId="1" fillId="2" borderId="4" xfId="0" applyFont="1" applyFill="1" applyBorder="1" applyAlignment="1">
      <alignment horizontal="center" wrapText="1"/>
    </xf>
    <xf numFmtId="0" fontId="35" fillId="2" borderId="2" xfId="0" applyFont="1" applyFill="1" applyBorder="1" applyAlignment="1">
      <alignment horizontal="left" vertical="center" wrapText="1"/>
    </xf>
    <xf numFmtId="0" fontId="35" fillId="2" borderId="3" xfId="0" applyFont="1" applyFill="1" applyBorder="1" applyAlignment="1">
      <alignment horizontal="left" vertical="center" wrapText="1"/>
    </xf>
    <xf numFmtId="0" fontId="5" fillId="0" borderId="0" xfId="0" applyFont="1" applyAlignment="1">
      <alignment horizontal="center"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533400</xdr:colOff>
      <xdr:row>4</xdr:row>
      <xdr:rowOff>228600</xdr:rowOff>
    </xdr:from>
    <xdr:to>
      <xdr:col>3</xdr:col>
      <xdr:colOff>419101</xdr:colOff>
      <xdr:row>7</xdr:row>
      <xdr:rowOff>590550</xdr:rowOff>
    </xdr:to>
    <xdr:sp macro="" textlink="">
      <xdr:nvSpPr>
        <xdr:cNvPr id="2" name="Zaobljeni pravokutnik 1"/>
        <xdr:cNvSpPr/>
      </xdr:nvSpPr>
      <xdr:spPr>
        <a:xfrm>
          <a:off x="533400" y="1390650"/>
          <a:ext cx="5800726" cy="1552575"/>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800"/>
            <a:t>Total number of pensioners</a:t>
          </a:r>
        </a:p>
        <a:p>
          <a:pPr algn="ctr"/>
          <a:r>
            <a:rPr lang="hr-HR" sz="1800" i="1">
              <a:solidFill>
                <a:srgbClr val="FFFF00"/>
              </a:solidFill>
            </a:rPr>
            <a:t>July 2026</a:t>
          </a:r>
        </a:p>
        <a:p>
          <a:pPr algn="ctr"/>
          <a:r>
            <a:rPr lang="hr-HR" sz="2400" b="1"/>
            <a:t>1.234.791</a:t>
          </a:r>
          <a:r>
            <a:rPr lang="hr-HR" sz="2400"/>
            <a:t> </a:t>
          </a:r>
          <a:r>
            <a:rPr lang="hr-HR" sz="1800"/>
            <a:t>(EUR 644,82)</a:t>
          </a:r>
        </a:p>
      </xdr:txBody>
    </xdr:sp>
    <xdr:clientData/>
  </xdr:twoCellAnchor>
  <xdr:twoCellAnchor>
    <xdr:from>
      <xdr:col>0</xdr:col>
      <xdr:colOff>533400</xdr:colOff>
      <xdr:row>19</xdr:row>
      <xdr:rowOff>38100</xdr:rowOff>
    </xdr:from>
    <xdr:to>
      <xdr:col>3</xdr:col>
      <xdr:colOff>304800</xdr:colOff>
      <xdr:row>22</xdr:row>
      <xdr:rowOff>428625</xdr:rowOff>
    </xdr:to>
    <xdr:sp macro="" textlink="">
      <xdr:nvSpPr>
        <xdr:cNvPr id="3" name="Zaobljeni pravokutnik 2"/>
        <xdr:cNvSpPr/>
      </xdr:nvSpPr>
      <xdr:spPr>
        <a:xfrm>
          <a:off x="533400" y="6724650"/>
          <a:ext cx="5686425" cy="1571625"/>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hr-HR" sz="1800">
              <a:solidFill>
                <a:schemeClr val="lt1"/>
              </a:solidFill>
              <a:latin typeface="+mn-lt"/>
              <a:ea typeface="+mn-ea"/>
              <a:cs typeface="+mn-cs"/>
            </a:rPr>
            <a:t>Total number of pensioners</a:t>
          </a:r>
        </a:p>
        <a:p>
          <a:pPr marL="0" indent="0" algn="ctr"/>
          <a:r>
            <a:rPr lang="hr-HR" sz="1800">
              <a:solidFill>
                <a:srgbClr val="FFFF00"/>
              </a:solidFill>
              <a:latin typeface="+mn-lt"/>
              <a:ea typeface="+mn-ea"/>
              <a:cs typeface="+mn-cs"/>
            </a:rPr>
            <a:t>July 2026</a:t>
          </a:r>
        </a:p>
        <a:p>
          <a:pPr algn="ctr"/>
          <a:r>
            <a:rPr lang="hr-HR" sz="1800" i="1" baseline="0">
              <a:solidFill>
                <a:srgbClr val="FFFF00"/>
              </a:solidFill>
            </a:rPr>
            <a:t>according to the international agreements</a:t>
          </a:r>
        </a:p>
        <a:p>
          <a:pPr algn="ctr"/>
          <a:r>
            <a:rPr lang="hr-HR" sz="2400" b="1" baseline="0">
              <a:solidFill>
                <a:schemeClr val="bg1"/>
              </a:solidFill>
            </a:rPr>
            <a:t>194.586</a:t>
          </a:r>
          <a:r>
            <a:rPr lang="hr-HR" sz="1800" baseline="0">
              <a:solidFill>
                <a:schemeClr val="bg1"/>
              </a:solidFill>
            </a:rPr>
            <a:t> (EUR 194,35 )</a:t>
          </a:r>
          <a:endParaRPr lang="hr-HR" sz="1800">
            <a:solidFill>
              <a:schemeClr val="bg1"/>
            </a:solidFill>
          </a:endParaRPr>
        </a:p>
      </xdr:txBody>
    </xdr:sp>
    <xdr:clientData/>
  </xdr:twoCellAnchor>
  <xdr:twoCellAnchor>
    <xdr:from>
      <xdr:col>0</xdr:col>
      <xdr:colOff>2457449</xdr:colOff>
      <xdr:row>8</xdr:row>
      <xdr:rowOff>38100</xdr:rowOff>
    </xdr:from>
    <xdr:to>
      <xdr:col>1</xdr:col>
      <xdr:colOff>57149</xdr:colOff>
      <xdr:row>10</xdr:row>
      <xdr:rowOff>9525</xdr:rowOff>
    </xdr:to>
    <xdr:sp macro="" textlink="">
      <xdr:nvSpPr>
        <xdr:cNvPr id="4" name="Minus 3"/>
        <xdr:cNvSpPr/>
      </xdr:nvSpPr>
      <xdr:spPr>
        <a:xfrm>
          <a:off x="609599" y="1562100"/>
          <a:ext cx="57150" cy="352425"/>
        </a:xfrm>
        <a:prstGeom prst="mathMinus">
          <a:avLst/>
        </a:prstGeom>
        <a:solidFill>
          <a:srgbClr val="002060"/>
        </a:solidFill>
        <a:ln w="508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hr-HR" sz="1100"/>
        </a:p>
      </xdr:txBody>
    </xdr:sp>
    <xdr:clientData/>
  </xdr:twoCellAnchor>
  <xdr:twoCellAnchor>
    <xdr:from>
      <xdr:col>0</xdr:col>
      <xdr:colOff>2324101</xdr:colOff>
      <xdr:row>17</xdr:row>
      <xdr:rowOff>161925</xdr:rowOff>
    </xdr:from>
    <xdr:to>
      <xdr:col>1</xdr:col>
      <xdr:colOff>76200</xdr:colOff>
      <xdr:row>18</xdr:row>
      <xdr:rowOff>333375</xdr:rowOff>
    </xdr:to>
    <xdr:sp macro="" textlink="">
      <xdr:nvSpPr>
        <xdr:cNvPr id="5" name="Jednako 4"/>
        <xdr:cNvSpPr/>
      </xdr:nvSpPr>
      <xdr:spPr>
        <a:xfrm>
          <a:off x="609601" y="3400425"/>
          <a:ext cx="76199" cy="219075"/>
        </a:xfrm>
        <a:prstGeom prst="mathEqual">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hr-HR" sz="1100">
            <a:solidFill>
              <a:schemeClr val="tx1"/>
            </a:solidFill>
          </a:endParaRPr>
        </a:p>
      </xdr:txBody>
    </xdr:sp>
    <xdr:clientData/>
  </xdr:twoCellAnchor>
  <xdr:twoCellAnchor>
    <xdr:from>
      <xdr:col>0</xdr:col>
      <xdr:colOff>323852</xdr:colOff>
      <xdr:row>10</xdr:row>
      <xdr:rowOff>161926</xdr:rowOff>
    </xdr:from>
    <xdr:to>
      <xdr:col>3</xdr:col>
      <xdr:colOff>323851</xdr:colOff>
      <xdr:row>17</xdr:row>
      <xdr:rowOff>104775</xdr:rowOff>
    </xdr:to>
    <xdr:sp macro="" textlink="">
      <xdr:nvSpPr>
        <xdr:cNvPr id="6" name="Zaobljeni pravokutnik 5"/>
        <xdr:cNvSpPr/>
      </xdr:nvSpPr>
      <xdr:spPr>
        <a:xfrm>
          <a:off x="323852" y="3733801"/>
          <a:ext cx="5915024" cy="2066924"/>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800"/>
            <a:t>Total</a:t>
          </a:r>
          <a:r>
            <a:rPr lang="hr-HR" sz="1800" baseline="0"/>
            <a:t> number of pensioners</a:t>
          </a:r>
          <a:endParaRPr lang="hr-HR" sz="1800"/>
        </a:p>
        <a:p>
          <a:pPr algn="ctr"/>
          <a:r>
            <a:rPr lang="hr-HR" sz="1800" i="1" baseline="0">
              <a:solidFill>
                <a:srgbClr val="FFFF00"/>
              </a:solidFill>
            </a:rPr>
            <a:t>July 2026</a:t>
          </a:r>
          <a:endParaRPr lang="hr-HR" sz="1800" i="1">
            <a:solidFill>
              <a:srgbClr val="FFFF00"/>
            </a:solidFill>
          </a:endParaRPr>
        </a:p>
        <a:p>
          <a:pPr algn="ctr"/>
          <a:r>
            <a:rPr lang="hr-HR" sz="1800" i="1">
              <a:solidFill>
                <a:srgbClr val="FFFF00"/>
              </a:solidFill>
            </a:rPr>
            <a:t>not including</a:t>
          </a:r>
          <a:r>
            <a:rPr lang="hr-HR" sz="1800" i="1" baseline="0">
              <a:solidFill>
                <a:srgbClr val="FFFF00"/>
              </a:solidFill>
            </a:rPr>
            <a:t> international agreements</a:t>
          </a:r>
          <a:endParaRPr lang="hr-HR" sz="1800" i="1">
            <a:solidFill>
              <a:srgbClr val="FFFF00"/>
            </a:solidFill>
          </a:endParaRPr>
        </a:p>
        <a:p>
          <a:pPr algn="ctr"/>
          <a:r>
            <a:rPr kumimoji="0" lang="hr-HR" sz="1800" b="1" i="0" u="none" strike="noStrike" kern="0" cap="none" spc="0" normalizeH="0" baseline="0" noProof="0">
              <a:ln>
                <a:noFill/>
              </a:ln>
              <a:solidFill>
                <a:prstClr val="white"/>
              </a:solidFill>
              <a:effectLst/>
              <a:uLnTx/>
              <a:uFillTx/>
              <a:latin typeface="+mn-lt"/>
              <a:ea typeface="+mn-ea"/>
              <a:cs typeface="+mn-cs"/>
            </a:rPr>
            <a:t>1.040.205 </a:t>
          </a:r>
          <a:r>
            <a:rPr lang="hr-HR" sz="1800" b="1"/>
            <a:t>(EUR 729,09 </a:t>
          </a:r>
          <a:r>
            <a:rPr lang="hr-HR" sz="1800" b="1" baseline="0"/>
            <a:t>46,9</a:t>
          </a:r>
          <a:r>
            <a:rPr lang="hr-HR" sz="1800" b="1">
              <a:solidFill>
                <a:schemeClr val="bg1"/>
              </a:solidFill>
            </a:rPr>
            <a:t>%)</a:t>
          </a:r>
        </a:p>
      </xdr:txBody>
    </xdr:sp>
    <xdr:clientData/>
  </xdr:twoCellAnchor>
  <xdr:twoCellAnchor editAs="oneCell">
    <xdr:from>
      <xdr:col>0</xdr:col>
      <xdr:colOff>0</xdr:colOff>
      <xdr:row>71</xdr:row>
      <xdr:rowOff>47625</xdr:rowOff>
    </xdr:from>
    <xdr:to>
      <xdr:col>3</xdr:col>
      <xdr:colOff>942975</xdr:colOff>
      <xdr:row>94</xdr:row>
      <xdr:rowOff>171451</xdr:rowOff>
    </xdr:to>
    <xdr:pic>
      <xdr:nvPicPr>
        <xdr:cNvPr id="11" name="Slika 10"/>
        <xdr:cNvPicPr>
          <a:picLocks noChangeAspect="1"/>
        </xdr:cNvPicPr>
      </xdr:nvPicPr>
      <xdr:blipFill>
        <a:blip xmlns:r="http://schemas.openxmlformats.org/officeDocument/2006/relationships" r:embed="rId1"/>
        <a:stretch>
          <a:fillRect/>
        </a:stretch>
      </xdr:blipFill>
      <xdr:spPr>
        <a:xfrm>
          <a:off x="0" y="20231100"/>
          <a:ext cx="6858000" cy="4505326"/>
        </a:xfrm>
        <a:prstGeom prst="rect">
          <a:avLst/>
        </a:prstGeom>
      </xdr:spPr>
    </xdr:pic>
    <xdr:clientData/>
  </xdr:twoCellAnchor>
  <xdr:twoCellAnchor editAs="oneCell">
    <xdr:from>
      <xdr:col>0</xdr:col>
      <xdr:colOff>1</xdr:colOff>
      <xdr:row>106</xdr:row>
      <xdr:rowOff>133350</xdr:rowOff>
    </xdr:from>
    <xdr:to>
      <xdr:col>3</xdr:col>
      <xdr:colOff>933450</xdr:colOff>
      <xdr:row>122</xdr:row>
      <xdr:rowOff>161925</xdr:rowOff>
    </xdr:to>
    <xdr:pic>
      <xdr:nvPicPr>
        <xdr:cNvPr id="8" name="Slika 7"/>
        <xdr:cNvPicPr>
          <a:picLocks noChangeAspect="1"/>
        </xdr:cNvPicPr>
      </xdr:nvPicPr>
      <xdr:blipFill>
        <a:blip xmlns:r="http://schemas.openxmlformats.org/officeDocument/2006/relationships" r:embed="rId2"/>
        <a:stretch>
          <a:fillRect/>
        </a:stretch>
      </xdr:blipFill>
      <xdr:spPr>
        <a:xfrm>
          <a:off x="1" y="27651075"/>
          <a:ext cx="6848474" cy="3076575"/>
        </a:xfrm>
        <a:prstGeom prst="rect">
          <a:avLst/>
        </a:prstGeom>
      </xdr:spPr>
    </xdr:pic>
    <xdr:clientData/>
  </xdr:twoCellAnchor>
  <xdr:twoCellAnchor editAs="oneCell">
    <xdr:from>
      <xdr:col>0</xdr:col>
      <xdr:colOff>9526</xdr:colOff>
      <xdr:row>24</xdr:row>
      <xdr:rowOff>104775</xdr:rowOff>
    </xdr:from>
    <xdr:to>
      <xdr:col>3</xdr:col>
      <xdr:colOff>952500</xdr:colOff>
      <xdr:row>43</xdr:row>
      <xdr:rowOff>180975</xdr:rowOff>
    </xdr:to>
    <xdr:pic>
      <xdr:nvPicPr>
        <xdr:cNvPr id="9" name="Slika 8"/>
        <xdr:cNvPicPr>
          <a:picLocks noChangeAspect="1"/>
        </xdr:cNvPicPr>
      </xdr:nvPicPr>
      <xdr:blipFill>
        <a:blip xmlns:r="http://schemas.openxmlformats.org/officeDocument/2006/relationships" r:embed="rId3"/>
        <a:stretch>
          <a:fillRect/>
        </a:stretch>
      </xdr:blipFill>
      <xdr:spPr>
        <a:xfrm>
          <a:off x="9526" y="9048750"/>
          <a:ext cx="6857999" cy="415290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119"/>
  <sheetViews>
    <sheetView tabSelected="1" zoomScaleNormal="100" workbookViewId="0">
      <selection activeCell="F82" sqref="F82"/>
    </sheetView>
  </sheetViews>
  <sheetFormatPr defaultColWidth="9.140625" defaultRowHeight="15" x14ac:dyDescent="0.25"/>
  <cols>
    <col min="1" max="1" width="59" style="13" customWidth="1"/>
    <col min="2" max="6" width="14.85546875" style="13" customWidth="1"/>
    <col min="7" max="7" width="11.28515625" style="14" customWidth="1"/>
    <col min="8" max="8" width="9.140625" style="14" customWidth="1"/>
    <col min="9" max="9" width="12.140625" style="14" customWidth="1"/>
    <col min="10" max="10" width="9.140625" style="14" customWidth="1"/>
    <col min="11" max="11" width="9.140625" style="15" customWidth="1"/>
    <col min="12" max="14" width="9.140625" style="14" customWidth="1"/>
    <col min="15" max="17" width="9.140625" style="14"/>
    <col min="18" max="16384" width="9.140625" style="13"/>
  </cols>
  <sheetData>
    <row r="3" spans="1:15" ht="60" customHeight="1" x14ac:dyDescent="0.25">
      <c r="A3" s="90" t="s">
        <v>63</v>
      </c>
      <c r="B3" s="90"/>
      <c r="C3" s="90"/>
      <c r="D3" s="44"/>
      <c r="E3" s="44"/>
      <c r="F3" s="43"/>
      <c r="G3" s="36"/>
      <c r="H3" s="36"/>
      <c r="I3" s="36"/>
      <c r="J3" s="36"/>
      <c r="K3" s="36"/>
      <c r="L3" s="36"/>
      <c r="M3" s="36"/>
      <c r="N3" s="36"/>
      <c r="O3" s="36"/>
    </row>
    <row r="4" spans="1:15" ht="18" customHeight="1" x14ac:dyDescent="0.25">
      <c r="A4" s="42"/>
      <c r="B4" s="42"/>
      <c r="C4" s="42"/>
      <c r="D4" s="42"/>
      <c r="E4" s="42"/>
      <c r="F4" s="36"/>
      <c r="G4" s="36"/>
      <c r="H4" s="36"/>
      <c r="I4" s="36"/>
      <c r="J4" s="36"/>
      <c r="K4" s="36"/>
      <c r="L4" s="36"/>
      <c r="M4" s="36"/>
      <c r="N4" s="36"/>
      <c r="O4" s="36"/>
    </row>
    <row r="5" spans="1:15" customFormat="1" ht="28.5" customHeight="1" x14ac:dyDescent="0.25">
      <c r="F5" s="36"/>
      <c r="G5" s="36"/>
      <c r="H5" s="36"/>
      <c r="I5" s="36"/>
      <c r="J5" s="36"/>
      <c r="K5" s="36"/>
      <c r="L5" s="36"/>
      <c r="M5" s="36"/>
      <c r="N5" s="36"/>
      <c r="O5" s="36"/>
    </row>
    <row r="6" spans="1:15" customFormat="1" ht="15.75" customHeight="1" x14ac:dyDescent="0.25">
      <c r="F6" s="36"/>
      <c r="G6" s="36"/>
      <c r="H6" s="36"/>
      <c r="I6" s="36"/>
      <c r="J6" s="36"/>
      <c r="K6" s="36"/>
      <c r="L6" s="36"/>
      <c r="M6" s="36"/>
      <c r="N6" s="36"/>
      <c r="O6" s="36"/>
    </row>
    <row r="7" spans="1:15" customFormat="1" ht="49.5" customHeight="1" x14ac:dyDescent="0.25">
      <c r="F7" s="36"/>
      <c r="G7" s="36"/>
      <c r="H7" s="36"/>
      <c r="I7" s="41"/>
      <c r="J7" s="36"/>
      <c r="K7" s="36"/>
      <c r="L7" s="36"/>
      <c r="M7" s="36"/>
      <c r="N7" s="36"/>
      <c r="O7" s="36"/>
    </row>
    <row r="8" spans="1:15" customFormat="1" ht="66" customHeight="1" x14ac:dyDescent="0.25">
      <c r="F8" s="36"/>
      <c r="G8" s="36"/>
      <c r="H8" s="36"/>
      <c r="I8" s="36"/>
      <c r="J8" s="36"/>
      <c r="K8" s="36"/>
      <c r="L8" s="36"/>
      <c r="M8" s="36"/>
      <c r="N8" s="36"/>
      <c r="O8" s="36"/>
    </row>
    <row r="9" spans="1:15" customFormat="1" ht="15" customHeight="1" x14ac:dyDescent="0.25">
      <c r="F9" s="36"/>
      <c r="G9" s="36"/>
      <c r="H9" s="36"/>
      <c r="I9" s="36"/>
      <c r="J9" s="36"/>
      <c r="K9" s="36"/>
      <c r="L9" s="36"/>
      <c r="M9" s="36"/>
      <c r="N9" s="36"/>
      <c r="O9" s="36"/>
    </row>
    <row r="10" spans="1:15" s="40" customFormat="1" ht="15" customHeight="1" x14ac:dyDescent="0.25">
      <c r="F10" s="36"/>
      <c r="G10" s="36"/>
      <c r="H10" s="36"/>
      <c r="I10" s="36"/>
      <c r="J10" s="36"/>
      <c r="K10" s="36"/>
      <c r="L10" s="36"/>
      <c r="M10" s="36"/>
      <c r="N10" s="36"/>
      <c r="O10" s="36"/>
    </row>
    <row r="11" spans="1:15" s="37" customFormat="1" ht="30.75" customHeight="1" x14ac:dyDescent="0.2">
      <c r="A11" s="39"/>
      <c r="B11" s="39"/>
      <c r="C11" s="39"/>
      <c r="D11" s="39"/>
      <c r="E11" s="38"/>
      <c r="F11" s="36"/>
      <c r="G11" s="36"/>
      <c r="H11" s="36"/>
      <c r="I11" s="36"/>
      <c r="J11" s="36"/>
      <c r="K11" s="36"/>
      <c r="L11" s="36"/>
      <c r="M11" s="36"/>
      <c r="N11" s="36"/>
      <c r="O11" s="36"/>
    </row>
    <row r="12" spans="1:15" s="33" customFormat="1" ht="19.5" customHeight="1" x14ac:dyDescent="0.25">
      <c r="A12" s="34"/>
      <c r="B12" s="34"/>
      <c r="C12" s="34"/>
      <c r="D12" s="34"/>
      <c r="E12" s="35"/>
      <c r="F12" s="36"/>
      <c r="G12" s="36"/>
      <c r="H12" s="36"/>
      <c r="I12" s="36"/>
      <c r="J12" s="36"/>
      <c r="K12" s="36"/>
      <c r="L12" s="36"/>
      <c r="M12" s="36"/>
      <c r="N12" s="36"/>
      <c r="O12" s="36"/>
    </row>
    <row r="13" spans="1:15" s="33" customFormat="1" ht="19.5" customHeight="1" x14ac:dyDescent="0.25">
      <c r="A13" s="34"/>
      <c r="B13" s="34"/>
      <c r="C13" s="34"/>
      <c r="D13" s="34"/>
      <c r="E13" s="35"/>
      <c r="F13" s="36"/>
      <c r="G13" s="36"/>
      <c r="H13" s="36"/>
      <c r="I13" s="36"/>
      <c r="J13" s="36"/>
      <c r="K13" s="36"/>
      <c r="L13" s="36"/>
      <c r="M13" s="36"/>
      <c r="N13" s="36"/>
      <c r="O13" s="36"/>
    </row>
    <row r="14" spans="1:15" s="33" customFormat="1" ht="19.5" customHeight="1" x14ac:dyDescent="0.25">
      <c r="A14" s="34"/>
      <c r="B14" s="34"/>
      <c r="C14" s="34"/>
      <c r="D14" s="34"/>
      <c r="E14" s="34"/>
      <c r="F14" s="36"/>
      <c r="G14" s="36"/>
      <c r="H14" s="36"/>
      <c r="I14" s="36"/>
      <c r="J14" s="36"/>
      <c r="K14" s="36"/>
      <c r="L14" s="36"/>
      <c r="M14" s="36"/>
      <c r="N14" s="36"/>
      <c r="O14" s="36"/>
    </row>
    <row r="15" spans="1:15" s="33" customFormat="1" ht="19.5" customHeight="1" x14ac:dyDescent="0.25">
      <c r="A15" s="34"/>
      <c r="B15" s="34"/>
      <c r="C15" s="34"/>
      <c r="D15" s="34"/>
      <c r="E15" s="68"/>
      <c r="F15" s="36"/>
      <c r="G15" s="36"/>
      <c r="H15" s="36"/>
      <c r="I15" s="36"/>
      <c r="J15" s="36"/>
      <c r="K15" s="36"/>
      <c r="L15" s="36"/>
      <c r="M15" s="36"/>
      <c r="N15" s="36"/>
      <c r="O15" s="36"/>
    </row>
    <row r="16" spans="1:15" s="33" customFormat="1" ht="19.5" customHeight="1" x14ac:dyDescent="0.25">
      <c r="A16" s="34"/>
      <c r="B16" s="34"/>
      <c r="C16" s="34"/>
      <c r="D16" s="34"/>
      <c r="E16" s="35" t="s">
        <v>64</v>
      </c>
      <c r="F16" s="41"/>
      <c r="G16" s="36"/>
      <c r="H16" s="36"/>
      <c r="I16" s="36"/>
      <c r="J16" s="36"/>
      <c r="K16" s="36"/>
      <c r="L16" s="36"/>
      <c r="M16" s="36"/>
      <c r="N16" s="36"/>
      <c r="O16" s="36"/>
    </row>
    <row r="17" spans="1:17" s="33" customFormat="1" ht="39" customHeight="1" x14ac:dyDescent="0.25">
      <c r="A17" s="34"/>
      <c r="B17" s="34"/>
      <c r="C17" s="34"/>
      <c r="D17" s="66"/>
      <c r="E17" s="35"/>
      <c r="F17" s="41"/>
      <c r="G17" s="48"/>
      <c r="H17" s="36"/>
      <c r="I17" s="36"/>
      <c r="J17" s="36"/>
      <c r="K17" s="36"/>
      <c r="L17" s="36"/>
      <c r="M17" s="36"/>
      <c r="N17" s="36"/>
      <c r="O17" s="36"/>
    </row>
    <row r="18" spans="1:17" s="33" customFormat="1" ht="39" customHeight="1" x14ac:dyDescent="0.25">
      <c r="A18" s="34"/>
      <c r="B18" s="34"/>
      <c r="C18" s="34"/>
      <c r="D18" s="34"/>
      <c r="E18" s="35"/>
      <c r="F18" s="36"/>
      <c r="G18" s="36"/>
      <c r="H18" s="36"/>
      <c r="I18" s="36"/>
      <c r="J18" s="36"/>
      <c r="K18" s="36"/>
      <c r="L18" s="36"/>
      <c r="M18" s="36"/>
      <c r="N18" s="36"/>
      <c r="O18" s="36"/>
    </row>
    <row r="19" spans="1:17" s="33" customFormat="1" ht="39" customHeight="1" x14ac:dyDescent="0.25">
      <c r="A19" s="34"/>
      <c r="B19" s="34"/>
      <c r="C19" s="34"/>
      <c r="D19" s="34"/>
      <c r="E19" s="35"/>
      <c r="F19" s="36"/>
      <c r="G19" s="36"/>
      <c r="H19" s="36"/>
      <c r="I19" s="36"/>
      <c r="J19" s="36"/>
      <c r="K19" s="36"/>
      <c r="L19" s="36"/>
      <c r="M19" s="36"/>
      <c r="N19" s="36"/>
      <c r="O19" s="36"/>
    </row>
    <row r="20" spans="1:17" s="33" customFormat="1" ht="39" customHeight="1" x14ac:dyDescent="0.25">
      <c r="A20" s="34"/>
      <c r="B20" s="34"/>
      <c r="C20" s="34"/>
      <c r="D20" s="34"/>
      <c r="E20" s="35"/>
      <c r="F20" s="31"/>
      <c r="G20" s="34"/>
      <c r="H20" s="34"/>
      <c r="I20" s="34"/>
      <c r="J20" s="34"/>
    </row>
    <row r="21" spans="1:17" s="33" customFormat="1" ht="19.5" customHeight="1" x14ac:dyDescent="0.25">
      <c r="A21" s="34"/>
      <c r="B21" s="34"/>
      <c r="C21" s="34"/>
      <c r="D21" s="34"/>
      <c r="E21" s="35"/>
      <c r="F21" s="31"/>
      <c r="G21" s="34"/>
      <c r="H21" s="34"/>
      <c r="I21" s="34"/>
      <c r="J21" s="34"/>
    </row>
    <row r="22" spans="1:17" customFormat="1" ht="34.5" customHeight="1" x14ac:dyDescent="0.3">
      <c r="D22" s="32"/>
      <c r="E22" s="32"/>
      <c r="F22" s="31"/>
      <c r="G22" s="32"/>
      <c r="H22" s="32"/>
      <c r="I22" s="32"/>
      <c r="J22" s="32"/>
      <c r="K22" s="32"/>
      <c r="L22" s="32"/>
    </row>
    <row r="23" spans="1:17" customFormat="1" ht="33.75" customHeight="1" x14ac:dyDescent="0.25">
      <c r="F23" s="31"/>
    </row>
    <row r="24" spans="1:17" customFormat="1" ht="34.5" customHeight="1" x14ac:dyDescent="0.25"/>
    <row r="25" spans="1:17" customFormat="1" ht="51" customHeight="1" x14ac:dyDescent="0.25">
      <c r="E25" s="31"/>
    </row>
    <row r="26" spans="1:17" x14ac:dyDescent="0.25">
      <c r="C26" s="15"/>
      <c r="D26" s="14"/>
      <c r="E26" s="14"/>
      <c r="F26" s="14"/>
      <c r="G26" s="15"/>
      <c r="K26" s="14"/>
      <c r="N26" s="13"/>
      <c r="O26" s="13"/>
      <c r="P26" s="13"/>
      <c r="Q26" s="13"/>
    </row>
    <row r="27" spans="1:17" x14ac:dyDescent="0.25">
      <c r="C27" s="15"/>
      <c r="D27" s="14"/>
      <c r="E27" s="14"/>
      <c r="F27" s="14"/>
      <c r="G27" s="15"/>
      <c r="K27" s="14"/>
      <c r="N27" s="13"/>
      <c r="O27" s="13"/>
      <c r="P27" s="13"/>
      <c r="Q27" s="13"/>
    </row>
    <row r="28" spans="1:17" x14ac:dyDescent="0.25">
      <c r="C28" s="15"/>
      <c r="D28" s="14"/>
      <c r="E28" s="14"/>
      <c r="F28" s="14"/>
      <c r="G28" s="15"/>
      <c r="I28" s="47"/>
      <c r="K28" s="14"/>
      <c r="N28" s="13"/>
      <c r="O28" s="13"/>
      <c r="P28" s="13"/>
      <c r="Q28" s="13"/>
    </row>
    <row r="29" spans="1:17" x14ac:dyDescent="0.25">
      <c r="C29" s="15"/>
      <c r="D29" s="14"/>
      <c r="E29" s="14"/>
      <c r="F29" s="14"/>
      <c r="G29" s="15"/>
      <c r="K29" s="14"/>
      <c r="N29" s="13"/>
      <c r="O29" s="13"/>
      <c r="P29" s="13"/>
      <c r="Q29" s="13"/>
    </row>
    <row r="30" spans="1:17" x14ac:dyDescent="0.25">
      <c r="C30" s="15"/>
      <c r="D30" s="14"/>
      <c r="E30" s="14"/>
      <c r="F30" s="14"/>
      <c r="G30" s="15"/>
      <c r="K30" s="14"/>
      <c r="N30" s="13"/>
      <c r="O30" s="13"/>
      <c r="P30" s="13"/>
      <c r="Q30" s="13"/>
    </row>
    <row r="31" spans="1:17" x14ac:dyDescent="0.25">
      <c r="C31" s="15"/>
      <c r="D31" s="14"/>
      <c r="E31" s="14"/>
      <c r="F31" s="14"/>
      <c r="G31" s="15"/>
      <c r="K31" s="14"/>
      <c r="N31" s="13"/>
      <c r="O31" s="13"/>
      <c r="P31" s="13"/>
      <c r="Q31" s="13"/>
    </row>
    <row r="32" spans="1:17" x14ac:dyDescent="0.25">
      <c r="C32" s="15"/>
      <c r="D32" s="14"/>
      <c r="E32" s="14"/>
      <c r="F32" s="15" t="s">
        <v>61</v>
      </c>
      <c r="G32" s="15"/>
      <c r="K32" s="14"/>
      <c r="N32" s="13"/>
      <c r="O32" s="13"/>
      <c r="P32" s="13"/>
      <c r="Q32" s="13"/>
    </row>
    <row r="33" spans="1:17" x14ac:dyDescent="0.25">
      <c r="C33" s="15"/>
      <c r="D33" s="14"/>
      <c r="E33" s="14"/>
      <c r="F33" s="14"/>
      <c r="G33" s="15"/>
      <c r="K33" s="14"/>
      <c r="N33" s="13"/>
      <c r="O33" s="13"/>
      <c r="P33" s="13"/>
      <c r="Q33" s="13"/>
    </row>
    <row r="34" spans="1:17" x14ac:dyDescent="0.25">
      <c r="C34" s="15"/>
      <c r="D34" s="14"/>
      <c r="E34" s="14"/>
      <c r="F34" s="14"/>
      <c r="G34" s="15"/>
      <c r="K34" s="14"/>
      <c r="N34" s="13"/>
      <c r="O34" s="13"/>
      <c r="P34" s="13"/>
      <c r="Q34" s="13"/>
    </row>
    <row r="35" spans="1:17" x14ac:dyDescent="0.25">
      <c r="C35" s="15"/>
      <c r="D35" s="14"/>
      <c r="E35" s="14"/>
      <c r="F35" s="14"/>
      <c r="G35" s="15"/>
      <c r="K35" s="14"/>
      <c r="N35" s="13"/>
      <c r="O35" s="13"/>
      <c r="P35" s="13"/>
      <c r="Q35" s="13"/>
    </row>
    <row r="36" spans="1:17" x14ac:dyDescent="0.25">
      <c r="C36" s="15"/>
      <c r="D36" s="14"/>
      <c r="E36" s="14"/>
      <c r="F36" s="14"/>
      <c r="G36" s="15"/>
      <c r="K36" s="14"/>
      <c r="N36" s="13"/>
      <c r="O36" s="13"/>
      <c r="P36" s="13"/>
      <c r="Q36" s="13"/>
    </row>
    <row r="37" spans="1:17" x14ac:dyDescent="0.25">
      <c r="C37" s="15"/>
      <c r="D37" s="14"/>
      <c r="E37" s="14"/>
      <c r="F37" s="14"/>
      <c r="G37" s="15"/>
      <c r="K37" s="14"/>
      <c r="N37" s="13"/>
      <c r="O37" s="13"/>
      <c r="P37" s="13"/>
      <c r="Q37" s="13"/>
    </row>
    <row r="38" spans="1:17" x14ac:dyDescent="0.25">
      <c r="C38" s="15"/>
      <c r="D38" s="14"/>
      <c r="E38" s="14"/>
      <c r="F38" s="14"/>
      <c r="G38" s="15"/>
      <c r="K38" s="14"/>
      <c r="N38" s="13"/>
      <c r="O38" s="13"/>
      <c r="P38" s="13"/>
      <c r="Q38" s="13"/>
    </row>
    <row r="39" spans="1:17" x14ac:dyDescent="0.25">
      <c r="C39" s="15"/>
      <c r="D39" s="14"/>
      <c r="E39" s="14"/>
      <c r="F39" s="14"/>
      <c r="G39" s="15"/>
      <c r="K39" s="14"/>
      <c r="N39" s="13"/>
      <c r="O39" s="13"/>
      <c r="P39" s="13"/>
      <c r="Q39" s="13"/>
    </row>
    <row r="40" spans="1:17" x14ac:dyDescent="0.25">
      <c r="C40" s="15"/>
      <c r="D40" s="14"/>
      <c r="E40" s="14"/>
      <c r="F40" s="14"/>
      <c r="G40" s="15"/>
      <c r="K40" s="14"/>
      <c r="N40" s="13"/>
      <c r="O40" s="13"/>
      <c r="P40" s="13"/>
      <c r="Q40" s="13"/>
    </row>
    <row r="41" spans="1:17" x14ac:dyDescent="0.25">
      <c r="C41" s="15"/>
      <c r="D41" s="14"/>
      <c r="E41" s="14"/>
      <c r="F41" s="14"/>
      <c r="G41" s="15"/>
      <c r="K41" s="14"/>
      <c r="N41" s="13"/>
      <c r="O41" s="13"/>
      <c r="P41" s="13"/>
      <c r="Q41" s="13"/>
    </row>
    <row r="42" spans="1:17" x14ac:dyDescent="0.25">
      <c r="C42" s="15"/>
      <c r="D42" s="14"/>
      <c r="E42" s="14"/>
      <c r="F42" s="14"/>
      <c r="G42" s="15"/>
      <c r="K42" s="14"/>
      <c r="N42" s="13"/>
      <c r="O42" s="13"/>
      <c r="P42" s="13"/>
      <c r="Q42" s="13"/>
    </row>
    <row r="43" spans="1:17" x14ac:dyDescent="0.25">
      <c r="C43" s="15"/>
      <c r="D43" s="14"/>
      <c r="E43" s="14"/>
      <c r="F43" s="14"/>
      <c r="G43" s="15"/>
      <c r="K43" s="14"/>
      <c r="N43" s="13"/>
      <c r="O43" s="13"/>
      <c r="P43" s="13"/>
      <c r="Q43" s="13"/>
    </row>
    <row r="44" spans="1:17" x14ac:dyDescent="0.25">
      <c r="C44" s="15"/>
      <c r="D44" s="14"/>
      <c r="E44" s="14"/>
      <c r="F44" s="14"/>
      <c r="G44" s="15"/>
      <c r="K44" s="14"/>
      <c r="N44" s="13"/>
      <c r="O44" s="13"/>
      <c r="P44" s="13"/>
      <c r="Q44" s="13"/>
    </row>
    <row r="45" spans="1:17" x14ac:dyDescent="0.25">
      <c r="A45" s="67" t="s">
        <v>65</v>
      </c>
      <c r="C45" s="15"/>
      <c r="D45" s="14"/>
      <c r="E45" s="14"/>
      <c r="F45" s="14"/>
      <c r="G45" s="15"/>
      <c r="K45" s="14"/>
      <c r="N45" s="13"/>
      <c r="O45" s="13"/>
      <c r="P45" s="13"/>
      <c r="Q45" s="13"/>
    </row>
    <row r="46" spans="1:17" ht="3" customHeight="1" x14ac:dyDescent="0.25">
      <c r="C46" s="15"/>
      <c r="D46" s="14"/>
      <c r="E46" s="14"/>
      <c r="F46" s="14"/>
      <c r="G46" s="15"/>
      <c r="K46" s="14"/>
      <c r="N46" s="13"/>
      <c r="O46" s="13"/>
      <c r="P46" s="13"/>
      <c r="Q46" s="13"/>
    </row>
    <row r="47" spans="1:17" ht="28.5" customHeight="1" x14ac:dyDescent="0.25">
      <c r="A47" s="92" t="s">
        <v>59</v>
      </c>
      <c r="B47" s="92"/>
      <c r="C47" s="92"/>
      <c r="D47" s="92"/>
    </row>
    <row r="48" spans="1:17" ht="38.25" x14ac:dyDescent="0.25">
      <c r="A48" s="30" t="s">
        <v>16</v>
      </c>
      <c r="B48" s="30" t="s">
        <v>17</v>
      </c>
      <c r="C48" s="30" t="s">
        <v>18</v>
      </c>
      <c r="D48" s="50" t="s">
        <v>66</v>
      </c>
      <c r="F48" s="14"/>
    </row>
    <row r="49" spans="1:4" ht="20.25" customHeight="1" x14ac:dyDescent="0.25">
      <c r="A49" s="27" t="s">
        <v>14</v>
      </c>
      <c r="B49" s="51">
        <v>410212</v>
      </c>
      <c r="C49" s="52">
        <v>721.31</v>
      </c>
      <c r="D49" s="70">
        <f>C49/$C$69</f>
        <v>0.46386495176848869</v>
      </c>
    </row>
    <row r="50" spans="1:4" ht="20.25" customHeight="1" x14ac:dyDescent="0.25">
      <c r="A50" s="82" t="s">
        <v>46</v>
      </c>
      <c r="B50" s="51">
        <v>60353</v>
      </c>
      <c r="C50" s="52">
        <v>799.64</v>
      </c>
      <c r="D50" s="70">
        <f t="shared" ref="D50:D67" si="0">C50/$C$69</f>
        <v>0.51423794212218643</v>
      </c>
    </row>
    <row r="51" spans="1:4" ht="20.25" customHeight="1" x14ac:dyDescent="0.25">
      <c r="A51" s="65" t="s">
        <v>15</v>
      </c>
      <c r="B51" s="51">
        <v>60810</v>
      </c>
      <c r="C51" s="52">
        <v>649.66</v>
      </c>
      <c r="D51" s="70">
        <f t="shared" si="0"/>
        <v>0.41778778135048228</v>
      </c>
    </row>
    <row r="52" spans="1:4" ht="18" customHeight="1" x14ac:dyDescent="0.25">
      <c r="A52" s="28" t="s">
        <v>20</v>
      </c>
      <c r="B52" s="53">
        <v>531375</v>
      </c>
      <c r="C52" s="54">
        <v>722.01</v>
      </c>
      <c r="D52" s="71">
        <f t="shared" si="0"/>
        <v>0.46431511254019292</v>
      </c>
    </row>
    <row r="53" spans="1:4" ht="21" customHeight="1" x14ac:dyDescent="0.25">
      <c r="A53" s="27" t="s">
        <v>19</v>
      </c>
      <c r="B53" s="51">
        <v>81213</v>
      </c>
      <c r="C53" s="52">
        <v>603.62</v>
      </c>
      <c r="D53" s="70">
        <f t="shared" si="0"/>
        <v>0.38818006430868168</v>
      </c>
    </row>
    <row r="54" spans="1:4" ht="21" customHeight="1" x14ac:dyDescent="0.25">
      <c r="A54" s="27" t="s">
        <v>55</v>
      </c>
      <c r="B54" s="51">
        <v>99024</v>
      </c>
      <c r="C54" s="52">
        <v>744.71</v>
      </c>
      <c r="D54" s="70">
        <f t="shared" si="0"/>
        <v>0.4789131832797428</v>
      </c>
    </row>
    <row r="55" spans="1:4" ht="21" customHeight="1" x14ac:dyDescent="0.25">
      <c r="A55" s="29" t="s">
        <v>47</v>
      </c>
      <c r="B55" s="51">
        <v>377</v>
      </c>
      <c r="C55" s="52">
        <v>641.85</v>
      </c>
      <c r="D55" s="70">
        <f t="shared" si="0"/>
        <v>0.41276527331189711</v>
      </c>
    </row>
    <row r="56" spans="1:4" ht="18" customHeight="1" x14ac:dyDescent="0.25">
      <c r="A56" s="28" t="s">
        <v>21</v>
      </c>
      <c r="B56" s="53">
        <v>711989</v>
      </c>
      <c r="C56" s="54">
        <v>711.62</v>
      </c>
      <c r="D56" s="71">
        <f t="shared" si="0"/>
        <v>0.45763344051446947</v>
      </c>
    </row>
    <row r="57" spans="1:4" ht="19.5" customHeight="1" x14ac:dyDescent="0.25">
      <c r="A57" s="27" t="s">
        <v>22</v>
      </c>
      <c r="B57" s="51">
        <v>80221</v>
      </c>
      <c r="C57" s="52">
        <v>530.22</v>
      </c>
      <c r="D57" s="70">
        <f t="shared" si="0"/>
        <v>0.3409774919614148</v>
      </c>
    </row>
    <row r="58" spans="1:4" ht="19.5" customHeight="1" x14ac:dyDescent="0.25">
      <c r="A58" s="27" t="s">
        <v>23</v>
      </c>
      <c r="B58" s="51">
        <v>151183</v>
      </c>
      <c r="C58" s="52">
        <v>546.13</v>
      </c>
      <c r="D58" s="70">
        <f t="shared" si="0"/>
        <v>0.35120900321543408</v>
      </c>
    </row>
    <row r="59" spans="1:4" ht="18.75" x14ac:dyDescent="0.25">
      <c r="A59" s="87" t="s">
        <v>60</v>
      </c>
      <c r="B59" s="55">
        <v>943393</v>
      </c>
      <c r="C59" s="56">
        <v>669.67</v>
      </c>
      <c r="D59" s="72">
        <f t="shared" si="0"/>
        <v>0.43065594855305461</v>
      </c>
    </row>
    <row r="60" spans="1:4" ht="19.5" customHeight="1" x14ac:dyDescent="0.25">
      <c r="A60" s="26" t="s">
        <v>24</v>
      </c>
      <c r="B60" s="57">
        <v>16271</v>
      </c>
      <c r="C60" s="58">
        <v>953.06</v>
      </c>
      <c r="D60" s="72">
        <f t="shared" si="0"/>
        <v>0.61290032154340834</v>
      </c>
    </row>
    <row r="61" spans="1:4" ht="19.5" customHeight="1" x14ac:dyDescent="0.25">
      <c r="A61" s="26" t="s">
        <v>25</v>
      </c>
      <c r="B61" s="57">
        <v>72405</v>
      </c>
      <c r="C61" s="58">
        <v>1442.69</v>
      </c>
      <c r="D61" s="72">
        <f t="shared" si="0"/>
        <v>0.92777491961414793</v>
      </c>
    </row>
    <row r="62" spans="1:4" ht="19.5" customHeight="1" x14ac:dyDescent="0.25">
      <c r="A62" s="26" t="s">
        <v>26</v>
      </c>
      <c r="B62" s="57">
        <v>8136</v>
      </c>
      <c r="C62" s="58">
        <v>819.69</v>
      </c>
      <c r="D62" s="72">
        <f t="shared" si="0"/>
        <v>0.5271318327974277</v>
      </c>
    </row>
    <row r="63" spans="1:4" ht="19.5" customHeight="1" x14ac:dyDescent="0.3">
      <c r="A63" s="25" t="s">
        <v>27</v>
      </c>
      <c r="B63" s="59">
        <v>1040205</v>
      </c>
      <c r="C63" s="60">
        <v>729.09</v>
      </c>
      <c r="D63" s="73">
        <f t="shared" si="0"/>
        <v>0.46886816720257235</v>
      </c>
    </row>
    <row r="64" spans="1:4" ht="18.75" customHeight="1" x14ac:dyDescent="0.25">
      <c r="A64" s="24" t="s">
        <v>28</v>
      </c>
      <c r="B64" s="61">
        <v>30500</v>
      </c>
      <c r="C64" s="62">
        <v>865.38</v>
      </c>
      <c r="D64" s="70">
        <f t="shared" si="0"/>
        <v>0.55651446945337624</v>
      </c>
    </row>
    <row r="65" spans="1:17" ht="25.5" customHeight="1" x14ac:dyDescent="0.25">
      <c r="A65" s="24" t="s">
        <v>29</v>
      </c>
      <c r="B65" s="61">
        <v>113203</v>
      </c>
      <c r="C65" s="62">
        <v>738.18</v>
      </c>
      <c r="D65" s="70">
        <f t="shared" si="0"/>
        <v>0.47471382636655945</v>
      </c>
    </row>
    <row r="66" spans="1:17" ht="29.25" customHeight="1" x14ac:dyDescent="0.25">
      <c r="A66" s="24" t="s">
        <v>33</v>
      </c>
      <c r="B66" s="63">
        <v>102698</v>
      </c>
      <c r="C66" s="64">
        <v>1029.44</v>
      </c>
      <c r="D66" s="75">
        <f t="shared" si="0"/>
        <v>0.66201929260450165</v>
      </c>
    </row>
    <row r="67" spans="1:17" ht="22.5" x14ac:dyDescent="0.25">
      <c r="A67" s="83" t="s">
        <v>72</v>
      </c>
      <c r="B67" s="63">
        <v>283734</v>
      </c>
      <c r="C67" s="88">
        <v>477.55</v>
      </c>
      <c r="D67" s="75">
        <f t="shared" si="0"/>
        <v>0.30710610932475885</v>
      </c>
      <c r="E67" s="80"/>
      <c r="F67" s="74"/>
      <c r="G67" s="23"/>
      <c r="I67" s="23"/>
    </row>
    <row r="68" spans="1:17" ht="18" customHeight="1" x14ac:dyDescent="0.25">
      <c r="A68" s="22" t="s">
        <v>30</v>
      </c>
      <c r="B68" s="21">
        <v>14.84</v>
      </c>
      <c r="C68" s="20">
        <v>2.68</v>
      </c>
      <c r="F68" s="15"/>
      <c r="K68" s="14"/>
      <c r="M68" s="13"/>
      <c r="N68" s="13"/>
      <c r="O68" s="13"/>
      <c r="P68" s="13"/>
      <c r="Q68" s="13"/>
    </row>
    <row r="69" spans="1:17" ht="25.5" customHeight="1" x14ac:dyDescent="0.25">
      <c r="A69" s="91" t="s">
        <v>67</v>
      </c>
      <c r="B69" s="91"/>
      <c r="C69" s="69">
        <v>1555</v>
      </c>
      <c r="F69" s="15"/>
      <c r="K69" s="14"/>
      <c r="M69" s="13"/>
      <c r="N69" s="13"/>
      <c r="O69" s="13"/>
      <c r="P69" s="13"/>
      <c r="Q69" s="13"/>
    </row>
    <row r="70" spans="1:17" ht="9.75" customHeight="1" x14ac:dyDescent="0.25">
      <c r="A70" s="84" t="s">
        <v>54</v>
      </c>
    </row>
    <row r="71" spans="1:17" ht="9.75" customHeight="1" x14ac:dyDescent="0.25">
      <c r="A71" s="85" t="s">
        <v>56</v>
      </c>
    </row>
    <row r="72" spans="1:17" x14ac:dyDescent="0.25">
      <c r="E72" s="14"/>
      <c r="F72" s="15"/>
      <c r="K72" s="14"/>
    </row>
    <row r="73" spans="1:17" x14ac:dyDescent="0.25">
      <c r="E73" s="14"/>
      <c r="F73" s="15"/>
      <c r="K73" s="14"/>
    </row>
    <row r="74" spans="1:17" x14ac:dyDescent="0.25">
      <c r="E74" s="14"/>
      <c r="F74" s="15"/>
      <c r="K74" s="14"/>
    </row>
    <row r="82" spans="1:6" x14ac:dyDescent="0.25">
      <c r="F82" s="15" t="s">
        <v>68</v>
      </c>
    </row>
    <row r="85" spans="1:6" x14ac:dyDescent="0.25">
      <c r="E85" s="86"/>
    </row>
    <row r="96" spans="1:6" x14ac:dyDescent="0.25">
      <c r="A96" s="19" t="s">
        <v>31</v>
      </c>
      <c r="B96" s="18"/>
      <c r="C96"/>
      <c r="D96"/>
      <c r="E96"/>
      <c r="F96"/>
    </row>
    <row r="97" spans="1:12" ht="12" customHeight="1" x14ac:dyDescent="0.25">
      <c r="A97" s="19" t="s">
        <v>32</v>
      </c>
      <c r="B97" s="18"/>
      <c r="C97" s="18"/>
      <c r="D97" s="18"/>
      <c r="E97" s="18"/>
      <c r="F97" s="18"/>
    </row>
    <row r="98" spans="1:12" ht="5.25" customHeight="1" x14ac:dyDescent="0.25"/>
    <row r="99" spans="1:12" ht="15" customHeight="1" x14ac:dyDescent="0.25">
      <c r="A99" s="89" t="s">
        <v>44</v>
      </c>
      <c r="B99" s="89"/>
      <c r="C99" s="89"/>
      <c r="D99" s="89"/>
      <c r="E99" s="16"/>
      <c r="F99" s="16"/>
      <c r="G99" s="16"/>
      <c r="H99" s="16"/>
      <c r="I99" s="16"/>
      <c r="J99" s="16"/>
      <c r="K99" s="16"/>
      <c r="L99" s="16"/>
    </row>
    <row r="100" spans="1:12" ht="15" customHeight="1" x14ac:dyDescent="0.25">
      <c r="A100" s="89"/>
      <c r="B100" s="89"/>
      <c r="C100" s="89"/>
      <c r="D100" s="89"/>
      <c r="E100" s="17"/>
      <c r="F100" s="17"/>
      <c r="G100" s="17"/>
      <c r="H100" s="17"/>
      <c r="I100" s="17"/>
      <c r="J100" s="17"/>
      <c r="K100" s="17"/>
      <c r="L100" s="17"/>
    </row>
    <row r="101" spans="1:12" ht="6.75" customHeight="1" x14ac:dyDescent="0.25">
      <c r="A101" s="89"/>
      <c r="B101" s="89"/>
      <c r="C101" s="89"/>
      <c r="D101" s="89"/>
    </row>
    <row r="102" spans="1:12" ht="52.5" customHeight="1" x14ac:dyDescent="0.25">
      <c r="A102" s="89" t="s">
        <v>45</v>
      </c>
      <c r="B102" s="89"/>
      <c r="C102" s="89"/>
      <c r="D102" s="89"/>
    </row>
    <row r="103" spans="1:12" ht="47.25" customHeight="1" x14ac:dyDescent="0.25">
      <c r="A103" s="93" t="s">
        <v>62</v>
      </c>
      <c r="B103" s="93"/>
      <c r="C103" s="93"/>
      <c r="D103" s="93"/>
    </row>
    <row r="104" spans="1:12" x14ac:dyDescent="0.25">
      <c r="A104" s="93"/>
      <c r="B104" s="93"/>
      <c r="C104" s="93"/>
      <c r="D104" s="93"/>
      <c r="E104" s="14"/>
      <c r="F104" s="14"/>
      <c r="G104" s="15"/>
    </row>
    <row r="105" spans="1:12" x14ac:dyDescent="0.25">
      <c r="A105" s="93"/>
      <c r="B105" s="93"/>
      <c r="C105" s="93"/>
      <c r="D105" s="93"/>
    </row>
    <row r="106" spans="1:12" ht="18.75" customHeight="1" x14ac:dyDescent="0.25">
      <c r="A106" s="93"/>
      <c r="B106" s="93"/>
      <c r="C106" s="93"/>
      <c r="D106" s="93"/>
    </row>
    <row r="115" spans="1:11" x14ac:dyDescent="0.25">
      <c r="F115" s="13" t="s">
        <v>71</v>
      </c>
    </row>
    <row r="118" spans="1:11" ht="15" customHeight="1" x14ac:dyDescent="0.25">
      <c r="A118" s="89"/>
      <c r="B118" s="89"/>
      <c r="C118" s="89"/>
      <c r="D118" s="16"/>
      <c r="E118" s="77"/>
      <c r="F118" s="16"/>
      <c r="G118" s="16"/>
      <c r="H118" s="16"/>
      <c r="I118" s="16"/>
      <c r="J118" s="16"/>
      <c r="K118" s="16"/>
    </row>
    <row r="119" spans="1:11" x14ac:dyDescent="0.25">
      <c r="A119" s="89"/>
      <c r="B119" s="89"/>
      <c r="C119" s="89"/>
      <c r="E119" s="78"/>
    </row>
  </sheetData>
  <mergeCells count="7">
    <mergeCell ref="A118:C119"/>
    <mergeCell ref="A3:C3"/>
    <mergeCell ref="A69:B69"/>
    <mergeCell ref="A47:D47"/>
    <mergeCell ref="A102:D102"/>
    <mergeCell ref="A99:D101"/>
    <mergeCell ref="A103:D106"/>
  </mergeCells>
  <pageMargins left="0.59055118110236227" right="0" top="0.39370078740157483" bottom="0.39370078740157483" header="0.31496062992125984" footer="0.31496062992125984"/>
  <pageSetup paperSize="9" scale="91" orientation="portrait" r:id="rId1"/>
  <rowBreaks count="2" manualBreakCount="2">
    <brk id="24" max="3" man="1"/>
    <brk id="71"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zoomScaleNormal="100" workbookViewId="0">
      <selection activeCell="I20" sqref="I20"/>
    </sheetView>
  </sheetViews>
  <sheetFormatPr defaultRowHeight="15" x14ac:dyDescent="0.25"/>
  <cols>
    <col min="2" max="2" width="15.140625" customWidth="1"/>
    <col min="3" max="3" width="15.42578125" customWidth="1"/>
    <col min="4" max="4" width="15.85546875" customWidth="1"/>
    <col min="5" max="5" width="15.7109375" customWidth="1"/>
  </cols>
  <sheetData>
    <row r="2" spans="2:29" ht="36" customHeight="1" x14ac:dyDescent="0.25">
      <c r="B2" s="94" t="s">
        <v>39</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
        <v>70</v>
      </c>
    </row>
    <row r="6" spans="2:29" ht="34.5" customHeight="1" x14ac:dyDescent="0.25">
      <c r="B6" s="5" t="s">
        <v>42</v>
      </c>
      <c r="C6" s="5" t="s">
        <v>17</v>
      </c>
      <c r="D6" s="5" t="s">
        <v>43</v>
      </c>
      <c r="E6" s="5" t="s">
        <v>66</v>
      </c>
    </row>
    <row r="7" spans="2:29" x14ac:dyDescent="0.25">
      <c r="B7" s="6" t="s">
        <v>35</v>
      </c>
      <c r="C7" s="2">
        <v>60345</v>
      </c>
      <c r="D7" s="12">
        <v>351.3784968100091</v>
      </c>
      <c r="E7" s="3">
        <f t="shared" ref="E7:E30" si="0">D7/$D$33</f>
        <v>0.22596687897749781</v>
      </c>
    </row>
    <row r="8" spans="2:29" x14ac:dyDescent="0.25">
      <c r="B8" s="6" t="s">
        <v>1</v>
      </c>
      <c r="C8" s="2">
        <v>46001</v>
      </c>
      <c r="D8" s="12">
        <v>429.71</v>
      </c>
      <c r="E8" s="3">
        <f t="shared" si="0"/>
        <v>0.27634083601286175</v>
      </c>
    </row>
    <row r="9" spans="2:29" x14ac:dyDescent="0.25">
      <c r="B9" s="6" t="s">
        <v>2</v>
      </c>
      <c r="C9" s="2">
        <v>49596</v>
      </c>
      <c r="D9" s="12">
        <v>550.73</v>
      </c>
      <c r="E9" s="3">
        <f t="shared" si="0"/>
        <v>0.35416720257234729</v>
      </c>
    </row>
    <row r="10" spans="2:29" x14ac:dyDescent="0.25">
      <c r="B10" s="6">
        <v>30</v>
      </c>
      <c r="C10" s="2">
        <v>19237</v>
      </c>
      <c r="D10" s="12">
        <v>682.36</v>
      </c>
      <c r="E10" s="3">
        <f t="shared" si="0"/>
        <v>0.43881672025723473</v>
      </c>
    </row>
    <row r="11" spans="2:29" x14ac:dyDescent="0.25">
      <c r="B11" s="6">
        <v>31</v>
      </c>
      <c r="C11" s="2">
        <v>12437</v>
      </c>
      <c r="D11" s="12">
        <v>701.78</v>
      </c>
      <c r="E11" s="3">
        <f t="shared" si="0"/>
        <v>0.4513054662379421</v>
      </c>
    </row>
    <row r="12" spans="2:29" x14ac:dyDescent="0.25">
      <c r="B12" s="6">
        <v>32</v>
      </c>
      <c r="C12" s="2">
        <v>11569</v>
      </c>
      <c r="D12" s="12">
        <v>715.01</v>
      </c>
      <c r="E12" s="3">
        <f t="shared" si="0"/>
        <v>0.45981350482315114</v>
      </c>
    </row>
    <row r="13" spans="2:29" x14ac:dyDescent="0.25">
      <c r="B13" s="6">
        <v>33</v>
      </c>
      <c r="C13" s="2">
        <v>10346</v>
      </c>
      <c r="D13" s="12">
        <v>740.04</v>
      </c>
      <c r="E13" s="3">
        <f t="shared" si="0"/>
        <v>0.47590996784565914</v>
      </c>
    </row>
    <row r="14" spans="2:29" x14ac:dyDescent="0.25">
      <c r="B14" s="6">
        <v>34</v>
      </c>
      <c r="C14" s="2">
        <v>8471</v>
      </c>
      <c r="D14" s="12">
        <v>779.41</v>
      </c>
      <c r="E14" s="3">
        <f t="shared" si="0"/>
        <v>0.50122829581993567</v>
      </c>
    </row>
    <row r="15" spans="2:29" x14ac:dyDescent="0.25">
      <c r="B15" s="6">
        <v>35</v>
      </c>
      <c r="C15" s="2">
        <v>38433</v>
      </c>
      <c r="D15" s="12">
        <v>802.49</v>
      </c>
      <c r="E15" s="3">
        <f t="shared" si="0"/>
        <v>0.51607073954983929</v>
      </c>
    </row>
    <row r="16" spans="2:29" x14ac:dyDescent="0.25">
      <c r="B16" s="6">
        <v>36</v>
      </c>
      <c r="C16" s="2">
        <v>13597</v>
      </c>
      <c r="D16" s="12">
        <v>846.47</v>
      </c>
      <c r="E16" s="3">
        <f t="shared" si="0"/>
        <v>0.54435369774919617</v>
      </c>
    </row>
    <row r="17" spans="2:5" x14ac:dyDescent="0.25">
      <c r="B17" s="6">
        <v>37</v>
      </c>
      <c r="C17" s="2">
        <v>12397</v>
      </c>
      <c r="D17" s="12">
        <v>889.04</v>
      </c>
      <c r="E17" s="3">
        <f t="shared" si="0"/>
        <v>0.5717299035369775</v>
      </c>
    </row>
    <row r="18" spans="2:5" x14ac:dyDescent="0.25">
      <c r="B18" s="6">
        <v>38</v>
      </c>
      <c r="C18" s="2">
        <v>12528</v>
      </c>
      <c r="D18" s="12">
        <v>937.97</v>
      </c>
      <c r="E18" s="3">
        <f t="shared" si="0"/>
        <v>0.60319614147909972</v>
      </c>
    </row>
    <row r="19" spans="2:5" x14ac:dyDescent="0.25">
      <c r="B19" s="6">
        <v>39</v>
      </c>
      <c r="C19" s="2">
        <v>12557</v>
      </c>
      <c r="D19" s="12">
        <v>985.46</v>
      </c>
      <c r="E19" s="3">
        <f t="shared" si="0"/>
        <v>0.63373633440514476</v>
      </c>
    </row>
    <row r="20" spans="2:5" x14ac:dyDescent="0.25">
      <c r="B20" s="6">
        <v>40</v>
      </c>
      <c r="C20" s="2">
        <v>25668</v>
      </c>
      <c r="D20" s="12">
        <v>981.07</v>
      </c>
      <c r="E20" s="3">
        <f t="shared" si="0"/>
        <v>0.63091318327974277</v>
      </c>
    </row>
    <row r="21" spans="2:5" x14ac:dyDescent="0.25">
      <c r="B21" s="6">
        <v>41</v>
      </c>
      <c r="C21" s="2">
        <v>15111</v>
      </c>
      <c r="D21" s="12">
        <v>999.7</v>
      </c>
      <c r="E21" s="3">
        <f t="shared" si="0"/>
        <v>0.64289389067524116</v>
      </c>
    </row>
    <row r="22" spans="2:5" x14ac:dyDescent="0.25">
      <c r="B22" s="6">
        <v>42</v>
      </c>
      <c r="C22" s="2">
        <v>11961</v>
      </c>
      <c r="D22" s="12">
        <v>1003.43</v>
      </c>
      <c r="E22" s="3">
        <f t="shared" si="0"/>
        <v>0.64529260450160764</v>
      </c>
    </row>
    <row r="23" spans="2:5" x14ac:dyDescent="0.25">
      <c r="B23" s="6">
        <v>43</v>
      </c>
      <c r="C23" s="2">
        <v>11149</v>
      </c>
      <c r="D23" s="12">
        <v>1004.27</v>
      </c>
      <c r="E23" s="3">
        <f t="shared" si="0"/>
        <v>0.64583279742765276</v>
      </c>
    </row>
    <row r="24" spans="2:5" x14ac:dyDescent="0.25">
      <c r="B24" s="6">
        <v>44</v>
      </c>
      <c r="C24" s="2">
        <v>9871</v>
      </c>
      <c r="D24" s="12">
        <v>1019.77</v>
      </c>
      <c r="E24" s="3">
        <f t="shared" si="0"/>
        <v>0.65580064308681674</v>
      </c>
    </row>
    <row r="25" spans="2:5" x14ac:dyDescent="0.25">
      <c r="B25" s="6">
        <v>45</v>
      </c>
      <c r="C25" s="2">
        <v>9809</v>
      </c>
      <c r="D25" s="12">
        <v>1029.8599999999999</v>
      </c>
      <c r="E25" s="3">
        <f t="shared" si="0"/>
        <v>0.6622893890675241</v>
      </c>
    </row>
    <row r="26" spans="2:5" x14ac:dyDescent="0.25">
      <c r="B26" s="6" t="s">
        <v>36</v>
      </c>
      <c r="C26" s="2">
        <v>19129</v>
      </c>
      <c r="D26" s="12">
        <v>1153.52</v>
      </c>
      <c r="E26" s="3">
        <f t="shared" si="0"/>
        <v>0.74181350482315112</v>
      </c>
    </row>
    <row r="27" spans="2:5" x14ac:dyDescent="0.25">
      <c r="B27" s="6" t="s">
        <v>34</v>
      </c>
      <c r="C27" s="7">
        <f>SUM(C7:C26)</f>
        <v>410212</v>
      </c>
      <c r="D27" s="76">
        <v>721.31</v>
      </c>
      <c r="E27" s="79">
        <f t="shared" si="0"/>
        <v>0.46386495176848869</v>
      </c>
    </row>
    <row r="28" spans="2:5" x14ac:dyDescent="0.25">
      <c r="B28" s="6" t="s">
        <v>5</v>
      </c>
      <c r="C28" s="2">
        <v>218002</v>
      </c>
      <c r="D28" s="12">
        <v>516.83000000000004</v>
      </c>
      <c r="E28" s="3">
        <f t="shared" si="0"/>
        <v>0.33236655948553057</v>
      </c>
    </row>
    <row r="29" spans="2:5" x14ac:dyDescent="0.25">
      <c r="B29" s="6" t="s">
        <v>6</v>
      </c>
      <c r="C29" s="2">
        <v>89512</v>
      </c>
      <c r="D29" s="12">
        <v>865.79</v>
      </c>
      <c r="E29" s="3">
        <f t="shared" si="0"/>
        <v>0.55677813504823148</v>
      </c>
    </row>
    <row r="30" spans="2:5" x14ac:dyDescent="0.25">
      <c r="B30" s="6" t="s">
        <v>38</v>
      </c>
      <c r="C30" s="2">
        <v>102698</v>
      </c>
      <c r="D30" s="12">
        <v>1029.44</v>
      </c>
      <c r="E30" s="3">
        <f t="shared" si="0"/>
        <v>0.66201929260450165</v>
      </c>
    </row>
    <row r="31" spans="2:5" x14ac:dyDescent="0.25">
      <c r="B31" s="96" t="s">
        <v>53</v>
      </c>
      <c r="C31" s="96"/>
      <c r="D31" s="96"/>
      <c r="E31" s="96"/>
    </row>
    <row r="32" spans="2:5" x14ac:dyDescent="0.25">
      <c r="B32" s="97"/>
      <c r="C32" s="97"/>
      <c r="D32" s="97"/>
      <c r="E32" s="97"/>
    </row>
    <row r="33" spans="2:4" ht="40.5" customHeight="1" x14ac:dyDescent="0.25">
      <c r="B33" s="95" t="s">
        <v>69</v>
      </c>
      <c r="C33" s="95"/>
      <c r="D33" s="49">
        <v>1555</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{F7714449-60C9-47BE-8A1E-03D3274A4FEC}</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F7714449-60C9-47BE-8A1E-03D3274A4FEC}">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16"/>
  <sheetViews>
    <sheetView workbookViewId="0">
      <selection activeCell="D13" sqref="D13"/>
    </sheetView>
  </sheetViews>
  <sheetFormatPr defaultRowHeight="15" x14ac:dyDescent="0.25"/>
  <cols>
    <col min="2" max="2" width="15.140625" customWidth="1"/>
    <col min="3" max="3" width="15.42578125" customWidth="1"/>
    <col min="4" max="5" width="15.28515625" customWidth="1"/>
  </cols>
  <sheetData>
    <row r="2" spans="2:29" ht="68.25" customHeight="1" x14ac:dyDescent="0.25">
      <c r="B2" s="94" t="s">
        <v>48</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tr">
        <f>'starosna mirovina BMU'!B5</f>
        <v>For July 2026 (paid in August 2026)</v>
      </c>
    </row>
    <row r="6" spans="2:29" ht="33" customHeight="1" x14ac:dyDescent="0.25">
      <c r="B6" s="5" t="s">
        <v>42</v>
      </c>
      <c r="C6" s="5" t="str">
        <f>'starosna mirovina BMU'!C6</f>
        <v>Number of beneficiaries</v>
      </c>
      <c r="D6" s="5" t="str">
        <f>'starosna mirovina BMU'!D6</f>
        <v>Average net pension amount</v>
      </c>
      <c r="E6" s="5" t="str">
        <f>'starosna mirovina BMU'!E6</f>
        <v>Net replacement rate for June 2026.</v>
      </c>
    </row>
    <row r="7" spans="2:29" x14ac:dyDescent="0.25">
      <c r="B7" s="6">
        <v>41</v>
      </c>
      <c r="C7" s="2">
        <v>31179</v>
      </c>
      <c r="D7" s="12">
        <v>766.02512043362526</v>
      </c>
      <c r="E7" s="3">
        <f t="shared" ref="E7:E13" si="0">D7/$D$16</f>
        <v>0.49262065622741175</v>
      </c>
    </row>
    <row r="8" spans="2:29" x14ac:dyDescent="0.25">
      <c r="B8" s="6">
        <v>42</v>
      </c>
      <c r="C8" s="2">
        <v>12903</v>
      </c>
      <c r="D8" s="12">
        <v>800.41</v>
      </c>
      <c r="E8" s="3">
        <f t="shared" si="0"/>
        <v>0.51473311897106111</v>
      </c>
    </row>
    <row r="9" spans="2:29" x14ac:dyDescent="0.25">
      <c r="B9" s="6">
        <v>43</v>
      </c>
      <c r="C9" s="2">
        <v>7374</v>
      </c>
      <c r="D9" s="12">
        <v>836.17</v>
      </c>
      <c r="E9" s="3">
        <f t="shared" si="0"/>
        <v>0.53772990353697747</v>
      </c>
    </row>
    <row r="10" spans="2:29" x14ac:dyDescent="0.25">
      <c r="B10" s="6">
        <v>44</v>
      </c>
      <c r="C10" s="2">
        <v>4279</v>
      </c>
      <c r="D10" s="12">
        <v>868.31</v>
      </c>
      <c r="E10" s="3">
        <f t="shared" si="0"/>
        <v>0.55839871382636652</v>
      </c>
    </row>
    <row r="11" spans="2:29" x14ac:dyDescent="0.25">
      <c r="B11" s="6">
        <v>45</v>
      </c>
      <c r="C11" s="2">
        <v>2459</v>
      </c>
      <c r="D11" s="12">
        <v>890.7</v>
      </c>
      <c r="E11" s="3">
        <f t="shared" si="0"/>
        <v>0.57279742765273312</v>
      </c>
    </row>
    <row r="12" spans="2:29" x14ac:dyDescent="0.25">
      <c r="B12" s="6" t="s">
        <v>36</v>
      </c>
      <c r="C12" s="2">
        <v>2159</v>
      </c>
      <c r="D12" s="12">
        <v>915.92</v>
      </c>
      <c r="E12" s="3">
        <f t="shared" si="0"/>
        <v>0.58901607717041793</v>
      </c>
    </row>
    <row r="13" spans="2:29" x14ac:dyDescent="0.25">
      <c r="B13" s="6" t="s">
        <v>34</v>
      </c>
      <c r="C13" s="45">
        <f>SUM(C7:C12)</f>
        <v>60353</v>
      </c>
      <c r="D13" s="81">
        <v>799.64</v>
      </c>
      <c r="E13" s="79">
        <f t="shared" si="0"/>
        <v>0.51423794212218643</v>
      </c>
    </row>
    <row r="14" spans="2:29" x14ac:dyDescent="0.25">
      <c r="B14" s="98" t="str">
        <f>'starosna mirovina BMU'!B31</f>
        <v xml:space="preserve">Number of beneficiaries not including Active Military Personnel (DVO), Police Officers (PO), Authorised Officials (OSO), Croatian Veterans from the Homeland War- ZOHBDR and Members of the Croatian Defence Council (HVO).   </v>
      </c>
      <c r="C14" s="98"/>
      <c r="D14" s="98"/>
      <c r="E14" s="98"/>
    </row>
    <row r="15" spans="2:29" x14ac:dyDescent="0.25">
      <c r="B15" s="99"/>
      <c r="C15" s="99"/>
      <c r="D15" s="99"/>
      <c r="E15" s="99"/>
    </row>
    <row r="16" spans="2:29" ht="44.25" customHeight="1" x14ac:dyDescent="0.25">
      <c r="B16" s="95" t="str">
        <f>'starosna mirovina BMU'!B33:C33</f>
        <v>Prosječna mjesečna isplaćena netoplaća Republike Hrvatske za lipanj 2026. u eurima (EUR) (izvor: DZS)</v>
      </c>
      <c r="C16" s="95"/>
      <c r="D16" s="46">
        <f>'starosna mirovina BMU'!D33</f>
        <v>1555</v>
      </c>
    </row>
  </sheetData>
  <mergeCells count="3">
    <mergeCell ref="B2:E2"/>
    <mergeCell ref="B16:C16"/>
    <mergeCell ref="B14:E15"/>
  </mergeCells>
  <conditionalFormatting sqref="E7:E13">
    <cfRule type="dataBar" priority="2">
      <dataBar>
        <cfvo type="min"/>
        <cfvo type="max"/>
        <color rgb="FF63C384"/>
      </dataBar>
      <extLst>
        <ext xmlns:x14="http://schemas.microsoft.com/office/spreadsheetml/2009/9/main" uri="{B025F937-C7B1-47D3-B67F-A62EFF666E3E}">
          <x14:id>{52E7E933-229F-4E7B-B9DF-D0F23A3615E3}</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52E7E933-229F-4E7B-B9DF-D0F23A3615E3}">
            <x14:dataBar minLength="0" maxLength="100" border="1" negativeBarBorderColorSameAsPositive="0">
              <x14:cfvo type="autoMin"/>
              <x14:cfvo type="autoMax"/>
              <x14:borderColor rgb="FF63C384"/>
              <x14:negativeFillColor rgb="FFFF0000"/>
              <x14:negativeBorderColor rgb="FFFF0000"/>
              <x14:axisColor rgb="FF000000"/>
            </x14:dataBar>
          </x14:cfRule>
          <xm:sqref>E7:E13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zoomScaleNormal="100" workbookViewId="0">
      <selection activeCell="D30" sqref="D30"/>
    </sheetView>
  </sheetViews>
  <sheetFormatPr defaultRowHeight="15" x14ac:dyDescent="0.25"/>
  <cols>
    <col min="2" max="2" width="15.140625" customWidth="1"/>
    <col min="3" max="4" width="16.140625" customWidth="1"/>
    <col min="5" max="5" width="15.28515625" customWidth="1"/>
  </cols>
  <sheetData>
    <row r="2" spans="2:29" ht="59.25" customHeight="1" x14ac:dyDescent="0.25">
      <c r="B2" s="100" t="s">
        <v>49</v>
      </c>
      <c r="C2" s="100"/>
      <c r="D2" s="100"/>
      <c r="E2" s="100"/>
      <c r="F2" s="9"/>
      <c r="G2" s="9"/>
      <c r="H2" s="9"/>
      <c r="I2" s="9"/>
      <c r="J2" s="9"/>
      <c r="K2" s="9"/>
      <c r="L2" s="9"/>
      <c r="M2" s="9"/>
      <c r="N2" s="9"/>
      <c r="O2" s="9"/>
      <c r="P2" s="9"/>
      <c r="Q2" s="9"/>
      <c r="R2" s="9"/>
      <c r="S2" s="9"/>
      <c r="T2" s="9"/>
      <c r="U2" s="9"/>
      <c r="V2" s="9"/>
      <c r="W2" s="9"/>
      <c r="X2" s="9"/>
      <c r="Y2" s="9"/>
      <c r="Z2" s="9"/>
      <c r="AA2" s="9"/>
      <c r="AB2" s="9"/>
      <c r="AC2" s="9"/>
    </row>
    <row r="5" spans="2:29" x14ac:dyDescent="0.25">
      <c r="B5" t="str">
        <f>'starosna mirovina BMU'!B5</f>
        <v>For July 2026 (paid in August 2026)</v>
      </c>
    </row>
    <row r="6" spans="2:29" ht="40.5" customHeight="1" x14ac:dyDescent="0.25">
      <c r="B6" s="5" t="s">
        <v>42</v>
      </c>
      <c r="C6" s="5" t="str">
        <f>'starosna mirovina BMU'!C6</f>
        <v>Number of beneficiaries</v>
      </c>
      <c r="D6" s="5" t="str">
        <f>'starosna mirovina BMU'!D6</f>
        <v>Average net pension amount</v>
      </c>
      <c r="E6" s="5" t="str">
        <f>'starosna mirovina BMU'!E6</f>
        <v>Net replacement rate for June 2026.</v>
      </c>
    </row>
    <row r="7" spans="2:29" x14ac:dyDescent="0.25">
      <c r="B7" s="6" t="s">
        <v>35</v>
      </c>
      <c r="C7" s="2">
        <v>17152</v>
      </c>
      <c r="D7" s="12">
        <v>461.75440881529858</v>
      </c>
      <c r="E7" s="3">
        <f t="shared" ref="E7:E30" si="0">D7/$D$33</f>
        <v>0.29694817287157466</v>
      </c>
    </row>
    <row r="8" spans="2:29" x14ac:dyDescent="0.25">
      <c r="B8" s="6" t="s">
        <v>1</v>
      </c>
      <c r="C8" s="2">
        <v>14201</v>
      </c>
      <c r="D8" s="12">
        <v>628.87</v>
      </c>
      <c r="E8" s="3">
        <f t="shared" si="0"/>
        <v>0.40441800643086817</v>
      </c>
      <c r="I8" s="1"/>
    </row>
    <row r="9" spans="2:29" x14ac:dyDescent="0.25">
      <c r="B9" s="6" t="s">
        <v>2</v>
      </c>
      <c r="C9" s="2">
        <v>15551</v>
      </c>
      <c r="D9" s="12">
        <v>736.53</v>
      </c>
      <c r="E9" s="3">
        <f t="shared" si="0"/>
        <v>0.47365273311897105</v>
      </c>
    </row>
    <row r="10" spans="2:29" x14ac:dyDescent="0.25">
      <c r="B10" s="6">
        <v>30</v>
      </c>
      <c r="C10" s="2">
        <v>2841</v>
      </c>
      <c r="D10" s="12">
        <v>779.91</v>
      </c>
      <c r="E10" s="3">
        <f t="shared" si="0"/>
        <v>0.50154983922829577</v>
      </c>
    </row>
    <row r="11" spans="2:29" x14ac:dyDescent="0.25">
      <c r="B11" s="6">
        <v>31</v>
      </c>
      <c r="C11" s="2">
        <v>2274</v>
      </c>
      <c r="D11" s="12">
        <v>791.93</v>
      </c>
      <c r="E11" s="3">
        <f t="shared" si="0"/>
        <v>0.50927974276527332</v>
      </c>
    </row>
    <row r="12" spans="2:29" x14ac:dyDescent="0.25">
      <c r="B12" s="6">
        <v>32</v>
      </c>
      <c r="C12" s="2">
        <v>2045</v>
      </c>
      <c r="D12" s="12">
        <v>799.25</v>
      </c>
      <c r="E12" s="3">
        <f t="shared" si="0"/>
        <v>0.5139871382636656</v>
      </c>
    </row>
    <row r="13" spans="2:29" x14ac:dyDescent="0.25">
      <c r="B13" s="6">
        <v>33</v>
      </c>
      <c r="C13" s="2">
        <v>1679</v>
      </c>
      <c r="D13" s="12">
        <v>822.74</v>
      </c>
      <c r="E13" s="3">
        <f t="shared" si="0"/>
        <v>0.52909324758842446</v>
      </c>
    </row>
    <row r="14" spans="2:29" x14ac:dyDescent="0.25">
      <c r="B14" s="6">
        <v>34</v>
      </c>
      <c r="C14" s="2">
        <v>1287</v>
      </c>
      <c r="D14" s="12">
        <v>813</v>
      </c>
      <c r="E14" s="3">
        <f t="shared" si="0"/>
        <v>0.5228295819935691</v>
      </c>
    </row>
    <row r="15" spans="2:29" x14ac:dyDescent="0.25">
      <c r="B15" s="6">
        <v>35</v>
      </c>
      <c r="C15" s="2">
        <v>1075</v>
      </c>
      <c r="D15" s="12">
        <v>804.91</v>
      </c>
      <c r="E15" s="3">
        <f t="shared" si="0"/>
        <v>0.51762700964630226</v>
      </c>
    </row>
    <row r="16" spans="2:29" x14ac:dyDescent="0.25">
      <c r="B16" s="6">
        <v>36</v>
      </c>
      <c r="C16" s="2">
        <v>826</v>
      </c>
      <c r="D16" s="12">
        <v>825.92</v>
      </c>
      <c r="E16" s="3">
        <f t="shared" si="0"/>
        <v>0.5311382636655948</v>
      </c>
    </row>
    <row r="17" spans="2:5" x14ac:dyDescent="0.25">
      <c r="B17" s="6">
        <v>37</v>
      </c>
      <c r="C17" s="2">
        <v>612</v>
      </c>
      <c r="D17" s="12">
        <v>811.69</v>
      </c>
      <c r="E17" s="3">
        <f t="shared" si="0"/>
        <v>0.52198713826366561</v>
      </c>
    </row>
    <row r="18" spans="2:5" x14ac:dyDescent="0.25">
      <c r="B18" s="6">
        <v>38</v>
      </c>
      <c r="C18" s="2">
        <v>477</v>
      </c>
      <c r="D18" s="12">
        <v>839.27</v>
      </c>
      <c r="E18" s="3">
        <f t="shared" si="0"/>
        <v>0.53972347266881027</v>
      </c>
    </row>
    <row r="19" spans="2:5" x14ac:dyDescent="0.25">
      <c r="B19" s="6">
        <v>39</v>
      </c>
      <c r="C19" s="2">
        <v>284</v>
      </c>
      <c r="D19" s="12">
        <v>857.02</v>
      </c>
      <c r="E19" s="3">
        <f t="shared" si="0"/>
        <v>0.55113826366559482</v>
      </c>
    </row>
    <row r="20" spans="2:5" x14ac:dyDescent="0.25">
      <c r="B20" s="6">
        <v>40</v>
      </c>
      <c r="C20" s="2">
        <v>234</v>
      </c>
      <c r="D20" s="12">
        <v>830.18</v>
      </c>
      <c r="E20" s="3">
        <f t="shared" si="0"/>
        <v>0.53387781350482311</v>
      </c>
    </row>
    <row r="21" spans="2:5" x14ac:dyDescent="0.25">
      <c r="B21" s="6">
        <v>41</v>
      </c>
      <c r="C21" s="2">
        <v>118</v>
      </c>
      <c r="D21" s="12">
        <v>849.8</v>
      </c>
      <c r="E21" s="3">
        <f t="shared" si="0"/>
        <v>0.54649517684887461</v>
      </c>
    </row>
    <row r="22" spans="2:5" x14ac:dyDescent="0.25">
      <c r="B22" s="6">
        <v>42</v>
      </c>
      <c r="C22" s="2">
        <v>59</v>
      </c>
      <c r="D22" s="12">
        <v>886.14</v>
      </c>
      <c r="E22" s="3">
        <f t="shared" si="0"/>
        <v>0.56986495176848873</v>
      </c>
    </row>
    <row r="23" spans="2:5" x14ac:dyDescent="0.25">
      <c r="B23" s="6">
        <v>43</v>
      </c>
      <c r="C23" s="2">
        <v>42</v>
      </c>
      <c r="D23" s="12">
        <v>898.16</v>
      </c>
      <c r="E23" s="3">
        <f t="shared" si="0"/>
        <v>0.57759485530546617</v>
      </c>
    </row>
    <row r="24" spans="2:5" x14ac:dyDescent="0.25">
      <c r="B24" s="6">
        <v>44</v>
      </c>
      <c r="C24" s="2">
        <v>24</v>
      </c>
      <c r="D24" s="12">
        <v>929.68</v>
      </c>
      <c r="E24" s="3">
        <f t="shared" si="0"/>
        <v>0.59786495176848875</v>
      </c>
    </row>
    <row r="25" spans="2:5" x14ac:dyDescent="0.25">
      <c r="B25" s="6">
        <v>45</v>
      </c>
      <c r="C25" s="2">
        <v>15</v>
      </c>
      <c r="D25" s="12">
        <v>903.78</v>
      </c>
      <c r="E25" s="3">
        <f t="shared" si="0"/>
        <v>0.58120900321543412</v>
      </c>
    </row>
    <row r="26" spans="2:5" x14ac:dyDescent="0.25">
      <c r="B26" s="6" t="s">
        <v>36</v>
      </c>
      <c r="C26" s="2">
        <v>14</v>
      </c>
      <c r="D26" s="12">
        <v>1012.37</v>
      </c>
      <c r="E26" s="3">
        <f t="shared" si="0"/>
        <v>0.65104180064308681</v>
      </c>
    </row>
    <row r="27" spans="2:5" x14ac:dyDescent="0.25">
      <c r="B27" s="6" t="s">
        <v>34</v>
      </c>
      <c r="C27" s="7">
        <f>SUM(C7:C26)</f>
        <v>60810</v>
      </c>
      <c r="D27" s="76">
        <v>649.66</v>
      </c>
      <c r="E27" s="79">
        <f t="shared" si="0"/>
        <v>0.41778778135048228</v>
      </c>
    </row>
    <row r="28" spans="2:5" x14ac:dyDescent="0.25">
      <c r="B28" s="6" t="s">
        <v>5</v>
      </c>
      <c r="C28" s="2">
        <v>57030</v>
      </c>
      <c r="D28" s="12">
        <v>637.96</v>
      </c>
      <c r="E28" s="3">
        <f t="shared" si="0"/>
        <v>0.41026366559485533</v>
      </c>
    </row>
    <row r="29" spans="2:5" x14ac:dyDescent="0.25">
      <c r="B29" s="6" t="s">
        <v>6</v>
      </c>
      <c r="C29" s="2">
        <v>3274</v>
      </c>
      <c r="D29" s="12">
        <v>821.01</v>
      </c>
      <c r="E29" s="3">
        <f t="shared" si="0"/>
        <v>0.52798070739549841</v>
      </c>
    </row>
    <row r="30" spans="2:5" x14ac:dyDescent="0.25">
      <c r="B30" s="6" t="s">
        <v>37</v>
      </c>
      <c r="C30" s="2">
        <v>506</v>
      </c>
      <c r="D30" s="12">
        <v>858.86</v>
      </c>
      <c r="E30" s="3">
        <f t="shared" si="0"/>
        <v>0.55232154340836015</v>
      </c>
    </row>
    <row r="31" spans="2:5"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5" x14ac:dyDescent="0.25">
      <c r="B32" s="97"/>
      <c r="C32" s="97"/>
      <c r="D32" s="97"/>
      <c r="E32" s="97"/>
    </row>
    <row r="33" spans="2:4" ht="46.5" customHeight="1" x14ac:dyDescent="0.25">
      <c r="B33" s="95" t="str">
        <f>'starosna mirovina BMU'!B33:C33</f>
        <v>Prosječna mjesečna isplaćena netoplaća Republike Hrvatske za lipanj 2026. u eurima (EUR) (izvor: DZS)</v>
      </c>
      <c r="C33" s="95"/>
      <c r="D33" s="46">
        <f>'starosna mirovina BMU'!D33</f>
        <v>1555</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{1ED73458-5716-4A54-99D4-F957A34FA6A2}</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1ED73458-5716-4A54-99D4-F957A34FA6A2}">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4"/>
  <sheetViews>
    <sheetView zoomScaleNormal="100" workbookViewId="0"/>
  </sheetViews>
  <sheetFormatPr defaultRowHeight="15" x14ac:dyDescent="0.25"/>
  <cols>
    <col min="2" max="2" width="15.140625" customWidth="1"/>
    <col min="3" max="3" width="22.42578125" customWidth="1"/>
    <col min="4" max="5" width="16.7109375" customWidth="1"/>
    <col min="9" max="9" width="12" bestFit="1" customWidth="1"/>
  </cols>
  <sheetData>
    <row r="2" spans="2:5" ht="49.5" customHeight="1" x14ac:dyDescent="0.25">
      <c r="B2" s="94" t="s">
        <v>11</v>
      </c>
      <c r="C2" s="94"/>
      <c r="D2" s="94"/>
      <c r="E2" s="94"/>
    </row>
    <row r="3" spans="2:5" ht="18.75" customHeight="1" x14ac:dyDescent="0.25">
      <c r="B3" s="101" t="s">
        <v>12</v>
      </c>
      <c r="C3" s="101"/>
      <c r="D3" s="101"/>
      <c r="E3" s="102"/>
    </row>
    <row r="4" spans="2:5" x14ac:dyDescent="0.25">
      <c r="C4" s="11"/>
      <c r="D4" s="11"/>
    </row>
    <row r="6" spans="2:5" x14ac:dyDescent="0.25">
      <c r="B6" t="str">
        <f>'starosna prevedena iz inv.BMU'!B5</f>
        <v>For July 2026 (paid in August 2026)</v>
      </c>
    </row>
    <row r="7" spans="2:5" ht="24" x14ac:dyDescent="0.25">
      <c r="B7" s="5" t="s">
        <v>10</v>
      </c>
      <c r="C7" s="5" t="s">
        <v>0</v>
      </c>
      <c r="D7" s="5" t="s">
        <v>8</v>
      </c>
      <c r="E7" s="5" t="str">
        <f>'starosna mirovina BMU'!E6</f>
        <v>Net replacement rate for June 2026.</v>
      </c>
    </row>
    <row r="8" spans="2:5" x14ac:dyDescent="0.25">
      <c r="B8" s="6" t="s">
        <v>9</v>
      </c>
      <c r="C8" s="2">
        <v>79109</v>
      </c>
      <c r="D8" s="12">
        <v>287.86682476077311</v>
      </c>
      <c r="E8" s="3">
        <f t="shared" ref="E8:E31" si="0">D8/$D$34</f>
        <v>0.18512335997477369</v>
      </c>
    </row>
    <row r="9" spans="2:5" x14ac:dyDescent="0.25">
      <c r="B9" s="6" t="s">
        <v>1</v>
      </c>
      <c r="C9" s="2">
        <v>62083</v>
      </c>
      <c r="D9" s="2">
        <v>363.79</v>
      </c>
      <c r="E9" s="3">
        <f t="shared" si="0"/>
        <v>0.23394855305466239</v>
      </c>
    </row>
    <row r="10" spans="2:5" x14ac:dyDescent="0.25">
      <c r="B10" s="6" t="s">
        <v>2</v>
      </c>
      <c r="C10" s="2">
        <v>65926</v>
      </c>
      <c r="D10" s="2">
        <v>459.82</v>
      </c>
      <c r="E10" s="3">
        <f t="shared" si="0"/>
        <v>0.29570418006430865</v>
      </c>
    </row>
    <row r="11" spans="2:5" x14ac:dyDescent="0.25">
      <c r="B11" s="6">
        <v>30</v>
      </c>
      <c r="C11" s="2">
        <v>24220</v>
      </c>
      <c r="D11" s="2">
        <v>544.19000000000005</v>
      </c>
      <c r="E11" s="3">
        <f t="shared" si="0"/>
        <v>0.34996141479099679</v>
      </c>
    </row>
    <row r="12" spans="2:5" x14ac:dyDescent="0.25">
      <c r="B12" s="6">
        <v>31</v>
      </c>
      <c r="C12" s="2">
        <v>15667</v>
      </c>
      <c r="D12" s="2">
        <v>562.73</v>
      </c>
      <c r="E12" s="3">
        <f t="shared" si="0"/>
        <v>0.36188424437299038</v>
      </c>
    </row>
    <row r="13" spans="2:5" x14ac:dyDescent="0.25">
      <c r="B13" s="6">
        <v>32</v>
      </c>
      <c r="C13" s="2">
        <v>14476</v>
      </c>
      <c r="D13" s="2">
        <v>572.71</v>
      </c>
      <c r="E13" s="3">
        <f t="shared" si="0"/>
        <v>0.36830225080385853</v>
      </c>
    </row>
    <row r="14" spans="2:5" x14ac:dyDescent="0.25">
      <c r="B14" s="6">
        <v>33</v>
      </c>
      <c r="C14" s="2">
        <v>12648</v>
      </c>
      <c r="D14" s="2">
        <v>594.57000000000005</v>
      </c>
      <c r="E14" s="3">
        <f t="shared" si="0"/>
        <v>0.3823601286173634</v>
      </c>
    </row>
    <row r="15" spans="2:5" x14ac:dyDescent="0.25">
      <c r="B15" s="6">
        <v>34</v>
      </c>
      <c r="C15" s="2">
        <v>9880</v>
      </c>
      <c r="D15" s="2">
        <v>627.23</v>
      </c>
      <c r="E15" s="3">
        <f t="shared" si="0"/>
        <v>0.40336334405144697</v>
      </c>
    </row>
    <row r="16" spans="2:5" x14ac:dyDescent="0.25">
      <c r="B16" s="6">
        <v>35</v>
      </c>
      <c r="C16" s="2">
        <v>45732</v>
      </c>
      <c r="D16" s="2">
        <v>635.46</v>
      </c>
      <c r="E16" s="3">
        <f t="shared" si="0"/>
        <v>0.4086559485530547</v>
      </c>
    </row>
    <row r="17" spans="2:5" x14ac:dyDescent="0.25">
      <c r="B17" s="6">
        <v>36</v>
      </c>
      <c r="C17" s="2">
        <v>15233</v>
      </c>
      <c r="D17" s="2">
        <v>676.56</v>
      </c>
      <c r="E17" s="3">
        <f t="shared" si="0"/>
        <v>0.43508681672025717</v>
      </c>
    </row>
    <row r="18" spans="2:5" x14ac:dyDescent="0.25">
      <c r="B18" s="6">
        <v>37</v>
      </c>
      <c r="C18" s="2">
        <v>13154</v>
      </c>
      <c r="D18" s="2">
        <v>713.68</v>
      </c>
      <c r="E18" s="3">
        <f t="shared" si="0"/>
        <v>0.45895819935691318</v>
      </c>
    </row>
    <row r="19" spans="2:5" x14ac:dyDescent="0.25">
      <c r="B19" s="6">
        <v>38</v>
      </c>
      <c r="C19" s="2">
        <v>12503</v>
      </c>
      <c r="D19" s="2">
        <v>755.08</v>
      </c>
      <c r="E19" s="3">
        <f t="shared" si="0"/>
        <v>0.48558199356913184</v>
      </c>
    </row>
    <row r="20" spans="2:5" x14ac:dyDescent="0.25">
      <c r="B20" s="6">
        <v>39</v>
      </c>
      <c r="C20" s="2">
        <v>11689</v>
      </c>
      <c r="D20" s="2">
        <v>797.58</v>
      </c>
      <c r="E20" s="3">
        <f t="shared" si="0"/>
        <v>0.51291318327974278</v>
      </c>
    </row>
    <row r="21" spans="2:5" x14ac:dyDescent="0.25">
      <c r="B21" s="6">
        <v>40</v>
      </c>
      <c r="C21" s="2">
        <v>27902</v>
      </c>
      <c r="D21" s="2">
        <v>780.05</v>
      </c>
      <c r="E21" s="3">
        <f t="shared" si="0"/>
        <v>0.50163987138263666</v>
      </c>
    </row>
    <row r="22" spans="2:5" x14ac:dyDescent="0.25">
      <c r="B22" s="6">
        <v>41</v>
      </c>
      <c r="C22" s="2">
        <v>37315</v>
      </c>
      <c r="D22" s="2">
        <v>685.59</v>
      </c>
      <c r="E22" s="3">
        <f t="shared" si="0"/>
        <v>0.44089389067524115</v>
      </c>
    </row>
    <row r="23" spans="2:5" x14ac:dyDescent="0.25">
      <c r="B23" s="6">
        <v>42</v>
      </c>
      <c r="C23" s="2">
        <v>20419</v>
      </c>
      <c r="D23" s="2">
        <v>727.54</v>
      </c>
      <c r="E23" s="3">
        <f t="shared" si="0"/>
        <v>0.46787138263665595</v>
      </c>
    </row>
    <row r="24" spans="2:5" x14ac:dyDescent="0.25">
      <c r="B24" s="6">
        <v>43</v>
      </c>
      <c r="C24" s="2">
        <v>15091</v>
      </c>
      <c r="D24" s="2">
        <v>758.34</v>
      </c>
      <c r="E24" s="3">
        <f t="shared" si="0"/>
        <v>0.48767845659163989</v>
      </c>
    </row>
    <row r="25" spans="2:5" x14ac:dyDescent="0.25">
      <c r="B25" s="6">
        <v>44</v>
      </c>
      <c r="C25" s="2">
        <v>11425</v>
      </c>
      <c r="D25" s="2">
        <v>790.15</v>
      </c>
      <c r="E25" s="3">
        <f t="shared" si="0"/>
        <v>0.50813504823151123</v>
      </c>
    </row>
    <row r="26" spans="2:5" x14ac:dyDescent="0.25">
      <c r="B26" s="6">
        <v>45</v>
      </c>
      <c r="C26" s="2">
        <v>9557</v>
      </c>
      <c r="D26" s="2">
        <v>808.13</v>
      </c>
      <c r="E26" s="3">
        <f t="shared" si="0"/>
        <v>0.51969774919614142</v>
      </c>
    </row>
    <row r="27" spans="2:5" x14ac:dyDescent="0.25">
      <c r="B27" s="6" t="s">
        <v>3</v>
      </c>
      <c r="C27" s="2">
        <v>15515</v>
      </c>
      <c r="D27" s="2">
        <v>897.91</v>
      </c>
      <c r="E27" s="3">
        <f t="shared" si="0"/>
        <v>0.57743408360128612</v>
      </c>
    </row>
    <row r="28" spans="2:5" x14ac:dyDescent="0.25">
      <c r="B28" s="6" t="s">
        <v>4</v>
      </c>
      <c r="C28" s="7">
        <v>519544</v>
      </c>
      <c r="D28" s="7">
        <v>561.12</v>
      </c>
      <c r="E28" s="4">
        <f t="shared" si="0"/>
        <v>0.36084887459807075</v>
      </c>
    </row>
    <row r="29" spans="2:5" x14ac:dyDescent="0.25">
      <c r="B29" s="6" t="s">
        <v>5</v>
      </c>
      <c r="C29" s="2">
        <v>284009</v>
      </c>
      <c r="D29" s="2">
        <v>421.38</v>
      </c>
      <c r="E29" s="3">
        <f t="shared" si="0"/>
        <v>0.270983922829582</v>
      </c>
    </row>
    <row r="30" spans="2:5" x14ac:dyDescent="0.25">
      <c r="B30" s="6" t="s">
        <v>6</v>
      </c>
      <c r="C30" s="2">
        <v>98311</v>
      </c>
      <c r="D30" s="2">
        <v>686.78</v>
      </c>
      <c r="E30" s="3">
        <f t="shared" si="0"/>
        <v>0.44165916398713823</v>
      </c>
    </row>
    <row r="31" spans="2:5" x14ac:dyDescent="0.25">
      <c r="B31" s="6" t="s">
        <v>7</v>
      </c>
      <c r="C31" s="2">
        <v>137224</v>
      </c>
      <c r="D31" s="2">
        <v>760.29</v>
      </c>
      <c r="E31" s="3">
        <f t="shared" si="0"/>
        <v>0.48893247588424432</v>
      </c>
    </row>
    <row r="34" spans="2:4" ht="51" customHeight="1" x14ac:dyDescent="0.25">
      <c r="B34" s="103" t="str">
        <f>'starosna mirovina BMU'!B33:C33</f>
        <v>Prosječna mjesečna isplaćena netoplaća Republike Hrvatske za lipanj 2026. u eurima (EUR) (izvor: DZS)</v>
      </c>
      <c r="C34" s="104"/>
      <c r="D34" s="46">
        <f>'starosna mirovina BMU'!D33</f>
        <v>1555</v>
      </c>
    </row>
  </sheetData>
  <mergeCells count="3">
    <mergeCell ref="B2:E2"/>
    <mergeCell ref="B3:E3"/>
    <mergeCell ref="B34:C34"/>
  </mergeCells>
  <conditionalFormatting sqref="E8:E31">
    <cfRule type="dataBar" priority="1">
      <dataBar>
        <cfvo type="min"/>
        <cfvo type="max"/>
        <color rgb="FF63C384"/>
      </dataBar>
      <extLst>
        <ext xmlns:x14="http://schemas.microsoft.com/office/spreadsheetml/2009/9/main" uri="{B025F937-C7B1-47D3-B67F-A62EFF666E3E}">
          <x14:id>{89C67D4C-8C51-4FA9-9997-5614D88EF127}</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89C67D4C-8C51-4FA9-9997-5614D88EF127}">
            <x14:dataBar minLength="0" maxLength="100" border="1" negativeBarBorderColorSameAsPositive="0">
              <x14:cfvo type="autoMin"/>
              <x14:cfvo type="autoMax"/>
              <x14:borderColor rgb="FF63C384"/>
              <x14:negativeFillColor rgb="FFFF0000"/>
              <x14:negativeBorderColor rgb="FFFF0000"/>
              <x14:axisColor rgb="FF000000"/>
            </x14:dataBar>
          </x14:cfRule>
          <xm:sqref>E8:E31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0"/>
  <sheetViews>
    <sheetView workbookViewId="0">
      <selection activeCell="D26" sqref="D26"/>
    </sheetView>
  </sheetViews>
  <sheetFormatPr defaultRowHeight="15" x14ac:dyDescent="0.25"/>
  <cols>
    <col min="2" max="2" width="15.140625" customWidth="1"/>
    <col min="3" max="3" width="14.85546875" customWidth="1"/>
    <col min="4" max="5" width="15.7109375" customWidth="1"/>
  </cols>
  <sheetData>
    <row r="2" spans="2:29" ht="49.5" customHeight="1" x14ac:dyDescent="0.25">
      <c r="B2" s="94" t="s">
        <v>50</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tr">
        <f>'starosna mirovina BMU'!B5</f>
        <v>For July 2026 (paid in August 2026)</v>
      </c>
    </row>
    <row r="6" spans="2:29" ht="37.5" customHeight="1" x14ac:dyDescent="0.25">
      <c r="B6" s="5" t="s">
        <v>42</v>
      </c>
      <c r="C6" s="5" t="str">
        <f>'starosna mirovina BMU'!C6</f>
        <v>Number of beneficiaries</v>
      </c>
      <c r="D6" s="5" t="str">
        <f>'starosna mirovina BMU'!D6</f>
        <v>Average net pension amount</v>
      </c>
      <c r="E6" s="5" t="str">
        <f>'starosna mirovina BMU'!E6</f>
        <v>Net replacement rate for June 2026.</v>
      </c>
    </row>
    <row r="7" spans="2:29" x14ac:dyDescent="0.25">
      <c r="B7" s="6">
        <v>30</v>
      </c>
      <c r="C7" s="2">
        <v>3293</v>
      </c>
      <c r="D7" s="12">
        <v>475.35211964773754</v>
      </c>
      <c r="E7" s="3">
        <f t="shared" ref="E7:E27" si="0">D7/$D$30</f>
        <v>0.30569268144549039</v>
      </c>
    </row>
    <row r="8" spans="2:29" x14ac:dyDescent="0.25">
      <c r="B8" s="6">
        <v>31</v>
      </c>
      <c r="C8" s="2">
        <v>3617</v>
      </c>
      <c r="D8" s="12">
        <v>457.23</v>
      </c>
      <c r="E8" s="3">
        <f t="shared" si="0"/>
        <v>0.29403858520900322</v>
      </c>
    </row>
    <row r="9" spans="2:29" x14ac:dyDescent="0.25">
      <c r="B9" s="6">
        <v>32</v>
      </c>
      <c r="C9" s="2">
        <v>5141</v>
      </c>
      <c r="D9" s="12">
        <v>495.8</v>
      </c>
      <c r="E9" s="3">
        <f t="shared" si="0"/>
        <v>0.31884244372990356</v>
      </c>
    </row>
    <row r="10" spans="2:29" x14ac:dyDescent="0.25">
      <c r="B10" s="6">
        <v>33</v>
      </c>
      <c r="C10" s="2">
        <v>5858</v>
      </c>
      <c r="D10" s="12">
        <v>530.79</v>
      </c>
      <c r="E10" s="3">
        <f t="shared" si="0"/>
        <v>0.3413440514469453</v>
      </c>
    </row>
    <row r="11" spans="2:29" x14ac:dyDescent="0.25">
      <c r="B11" s="6">
        <v>34</v>
      </c>
      <c r="C11" s="2">
        <v>5433</v>
      </c>
      <c r="D11" s="12">
        <v>553.88</v>
      </c>
      <c r="E11" s="3">
        <f t="shared" si="0"/>
        <v>0.35619292604501607</v>
      </c>
    </row>
    <row r="12" spans="2:29" x14ac:dyDescent="0.25">
      <c r="B12" s="6">
        <v>35</v>
      </c>
      <c r="C12" s="2">
        <v>11936</v>
      </c>
      <c r="D12" s="12">
        <v>606.91999999999996</v>
      </c>
      <c r="E12" s="3">
        <f t="shared" si="0"/>
        <v>0.3903022508038585</v>
      </c>
    </row>
    <row r="13" spans="2:29" x14ac:dyDescent="0.25">
      <c r="B13" s="6">
        <v>36</v>
      </c>
      <c r="C13" s="2">
        <v>9761</v>
      </c>
      <c r="D13" s="12">
        <v>617.72</v>
      </c>
      <c r="E13" s="3">
        <f t="shared" si="0"/>
        <v>0.3972475884244373</v>
      </c>
    </row>
    <row r="14" spans="2:29" x14ac:dyDescent="0.25">
      <c r="B14" s="6">
        <v>37</v>
      </c>
      <c r="C14" s="2">
        <v>10300</v>
      </c>
      <c r="D14" s="12">
        <v>637.01</v>
      </c>
      <c r="E14" s="3">
        <f t="shared" si="0"/>
        <v>0.40965273311897105</v>
      </c>
    </row>
    <row r="15" spans="2:29" x14ac:dyDescent="0.25">
      <c r="B15" s="6">
        <v>38</v>
      </c>
      <c r="C15" s="2">
        <v>9885</v>
      </c>
      <c r="D15" s="12">
        <v>647.80999999999995</v>
      </c>
      <c r="E15" s="3">
        <f t="shared" si="0"/>
        <v>0.4165980707395498</v>
      </c>
    </row>
    <row r="16" spans="2:29" x14ac:dyDescent="0.25">
      <c r="B16" s="6">
        <v>39</v>
      </c>
      <c r="C16" s="2">
        <v>8140</v>
      </c>
      <c r="D16" s="12">
        <v>670.58</v>
      </c>
      <c r="E16" s="3">
        <f t="shared" si="0"/>
        <v>0.43124115755627013</v>
      </c>
    </row>
    <row r="17" spans="2:5" x14ac:dyDescent="0.25">
      <c r="B17" s="6">
        <v>40</v>
      </c>
      <c r="C17" s="2">
        <v>5184</v>
      </c>
      <c r="D17" s="12">
        <v>693.18</v>
      </c>
      <c r="E17" s="3">
        <f t="shared" si="0"/>
        <v>0.44577491961414789</v>
      </c>
    </row>
    <row r="18" spans="2:5" x14ac:dyDescent="0.25">
      <c r="B18" s="6">
        <v>41</v>
      </c>
      <c r="C18" s="2">
        <v>1594</v>
      </c>
      <c r="D18" s="12">
        <v>684.51</v>
      </c>
      <c r="E18" s="3">
        <f t="shared" si="0"/>
        <v>0.44019935691318329</v>
      </c>
    </row>
    <row r="19" spans="2:5" x14ac:dyDescent="0.25">
      <c r="B19" s="6">
        <v>42</v>
      </c>
      <c r="C19" s="2">
        <v>579</v>
      </c>
      <c r="D19" s="12">
        <v>680.33</v>
      </c>
      <c r="E19" s="3">
        <f t="shared" si="0"/>
        <v>0.43751125401929264</v>
      </c>
    </row>
    <row r="20" spans="2:5" x14ac:dyDescent="0.25">
      <c r="B20" s="6">
        <v>43</v>
      </c>
      <c r="C20" s="2">
        <v>275</v>
      </c>
      <c r="D20" s="12">
        <v>709.63</v>
      </c>
      <c r="E20" s="3">
        <f t="shared" si="0"/>
        <v>0.45635369774919615</v>
      </c>
    </row>
    <row r="21" spans="2:5" x14ac:dyDescent="0.25">
      <c r="B21" s="6">
        <v>44</v>
      </c>
      <c r="C21" s="2">
        <v>127</v>
      </c>
      <c r="D21" s="12">
        <v>730.12</v>
      </c>
      <c r="E21" s="3">
        <f t="shared" si="0"/>
        <v>0.46953054662379423</v>
      </c>
    </row>
    <row r="22" spans="2:5" x14ac:dyDescent="0.25">
      <c r="B22" s="6">
        <v>45</v>
      </c>
      <c r="C22" s="2">
        <v>50</v>
      </c>
      <c r="D22" s="12">
        <v>775.37</v>
      </c>
      <c r="E22" s="3">
        <f t="shared" si="0"/>
        <v>0.49863022508038585</v>
      </c>
    </row>
    <row r="23" spans="2:5" x14ac:dyDescent="0.25">
      <c r="B23" s="6" t="s">
        <v>36</v>
      </c>
      <c r="C23" s="2">
        <v>40</v>
      </c>
      <c r="D23" s="12">
        <v>817.9</v>
      </c>
      <c r="E23" s="3">
        <f t="shared" si="0"/>
        <v>0.5259807073954984</v>
      </c>
    </row>
    <row r="24" spans="2:5" x14ac:dyDescent="0.25">
      <c r="B24" s="6" t="s">
        <v>34</v>
      </c>
      <c r="C24" s="7">
        <f>SUM(C7:C23)</f>
        <v>81213</v>
      </c>
      <c r="D24" s="76">
        <v>603.62</v>
      </c>
      <c r="E24" s="79">
        <f t="shared" si="0"/>
        <v>0.38818006430868168</v>
      </c>
    </row>
    <row r="25" spans="2:5" x14ac:dyDescent="0.25">
      <c r="B25" s="6" t="s">
        <v>5</v>
      </c>
      <c r="C25" s="2">
        <v>23342</v>
      </c>
      <c r="D25" s="12">
        <v>509.24</v>
      </c>
      <c r="E25" s="3">
        <f t="shared" si="0"/>
        <v>0.32748553054662383</v>
      </c>
    </row>
    <row r="26" spans="2:5" x14ac:dyDescent="0.25">
      <c r="B26" s="6" t="s">
        <v>6</v>
      </c>
      <c r="C26" s="2">
        <v>50022</v>
      </c>
      <c r="D26" s="12">
        <v>633.66</v>
      </c>
      <c r="E26" s="3">
        <f t="shared" si="0"/>
        <v>0.4074983922829582</v>
      </c>
    </row>
    <row r="27" spans="2:5" x14ac:dyDescent="0.25">
      <c r="B27" s="6" t="s">
        <v>38</v>
      </c>
      <c r="C27" s="2">
        <v>7849</v>
      </c>
      <c r="D27" s="12">
        <v>692.81</v>
      </c>
      <c r="E27" s="3">
        <f t="shared" si="0"/>
        <v>0.44553697749196136</v>
      </c>
    </row>
    <row r="28" spans="2:5" x14ac:dyDescent="0.25">
      <c r="B28" s="96" t="str">
        <f>'starosna mirovina BMU'!B31</f>
        <v xml:space="preserve">Number of beneficiaries not including Active Military Personnel (DVO), Police Officers (PO), Authorised Officials (OSO), Croatian Veterans from the Homeland War- ZOHBDR and Members of the Croatian Defence Council (HVO).   </v>
      </c>
      <c r="C28" s="96"/>
      <c r="D28" s="96"/>
      <c r="E28" s="96"/>
    </row>
    <row r="29" spans="2:5" x14ac:dyDescent="0.25">
      <c r="B29" s="97"/>
      <c r="C29" s="97"/>
      <c r="D29" s="97"/>
      <c r="E29" s="97"/>
    </row>
    <row r="30" spans="2:5" ht="51.75" customHeight="1" x14ac:dyDescent="0.25">
      <c r="B30" s="95" t="str">
        <f>'starosna mirovina BMU'!B33:C33</f>
        <v>Prosječna mjesečna isplaćena netoplaća Republike Hrvatske za lipanj 2026. u eurima (EUR) (izvor: DZS)</v>
      </c>
      <c r="C30" s="95"/>
      <c r="D30" s="46">
        <f>'starosna mirovina BMU'!D33</f>
        <v>1555</v>
      </c>
    </row>
  </sheetData>
  <mergeCells count="3">
    <mergeCell ref="B2:E2"/>
    <mergeCell ref="B30:C30"/>
    <mergeCell ref="B28:E29"/>
  </mergeCells>
  <conditionalFormatting sqref="E7:E27">
    <cfRule type="dataBar" priority="3">
      <dataBar>
        <cfvo type="min"/>
        <cfvo type="max"/>
        <color rgb="FF63C384"/>
      </dataBar>
      <extLst>
        <ext xmlns:x14="http://schemas.microsoft.com/office/spreadsheetml/2009/9/main" uri="{B025F937-C7B1-47D3-B67F-A62EFF666E3E}">
          <x14:id>{7881B877-B836-466F-848E-68AA4EA6FB17}</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7881B877-B836-466F-848E-68AA4EA6FB17}">
            <x14:dataBar minLength="0" maxLength="100" border="1" negativeBarBorderColorSameAsPositive="0">
              <x14:cfvo type="autoMin"/>
              <x14:cfvo type="autoMax"/>
              <x14:borderColor rgb="FF63C384"/>
              <x14:negativeFillColor rgb="FFFF0000"/>
              <x14:negativeBorderColor rgb="FFFF0000"/>
              <x14:axisColor rgb="FF000000"/>
            </x14:dataBar>
          </x14:cfRule>
          <xm:sqref>E7:E27</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34"/>
  <sheetViews>
    <sheetView workbookViewId="0">
      <selection activeCell="D26" sqref="D26"/>
    </sheetView>
  </sheetViews>
  <sheetFormatPr defaultRowHeight="15" x14ac:dyDescent="0.25"/>
  <cols>
    <col min="2" max="2" width="15.140625" customWidth="1"/>
    <col min="3" max="3" width="14.85546875" customWidth="1"/>
    <col min="4" max="5" width="15.7109375" customWidth="1"/>
  </cols>
  <sheetData>
    <row r="1" spans="2:29" ht="17.25" customHeight="1" x14ac:dyDescent="0.25"/>
    <row r="2" spans="2:29" ht="63.75" customHeight="1" x14ac:dyDescent="0.25">
      <c r="B2" s="105" t="s">
        <v>57</v>
      </c>
      <c r="C2" s="105"/>
      <c r="D2" s="105"/>
      <c r="E2" s="105"/>
      <c r="F2" s="8"/>
      <c r="G2" s="8"/>
      <c r="H2" s="8"/>
      <c r="I2" s="8"/>
      <c r="J2" s="31"/>
      <c r="K2" s="8"/>
      <c r="L2" s="8"/>
      <c r="M2" s="8"/>
      <c r="N2" s="8"/>
      <c r="O2" s="8"/>
      <c r="P2" s="8"/>
      <c r="Q2" s="8"/>
      <c r="R2" s="8"/>
      <c r="S2" s="8"/>
      <c r="T2" s="8"/>
      <c r="U2" s="8"/>
      <c r="V2" s="8"/>
      <c r="W2" s="8"/>
      <c r="X2" s="8"/>
      <c r="Y2" s="8"/>
      <c r="Z2" s="8"/>
      <c r="AA2" s="8"/>
      <c r="AB2" s="8"/>
      <c r="AC2" s="8"/>
    </row>
    <row r="5" spans="2:29" x14ac:dyDescent="0.25">
      <c r="B5" t="str">
        <f>'starosna mirovina BMU'!B5</f>
        <v>For July 2026 (paid in August 2026)</v>
      </c>
    </row>
    <row r="6" spans="2:29" ht="37.5" customHeight="1" x14ac:dyDescent="0.25">
      <c r="B6" s="5" t="s">
        <v>42</v>
      </c>
      <c r="C6" s="5" t="str">
        <f>'starosna mirovina BMU'!C6</f>
        <v>Number of beneficiaries</v>
      </c>
      <c r="D6" s="5" t="str">
        <f>'starosna mirovina BMU'!D6</f>
        <v>Average net pension amount</v>
      </c>
      <c r="E6" s="5" t="str">
        <f>'starosna mirovina BMU'!E6</f>
        <v>Net replacement rate for June 2026.</v>
      </c>
    </row>
    <row r="7" spans="2:29" x14ac:dyDescent="0.25">
      <c r="B7" s="6" t="s">
        <v>9</v>
      </c>
      <c r="C7" s="2">
        <v>16</v>
      </c>
      <c r="D7" s="12">
        <v>323.2</v>
      </c>
      <c r="E7" s="3">
        <f t="shared" ref="E7:E30" si="0">D7/$D$34</f>
        <v>0.20784565916398712</v>
      </c>
    </row>
    <row r="8" spans="2:29" x14ac:dyDescent="0.25">
      <c r="B8" s="6" t="s">
        <v>1</v>
      </c>
      <c r="C8" s="2">
        <v>19</v>
      </c>
      <c r="D8" s="12">
        <v>447.56</v>
      </c>
      <c r="E8" s="3">
        <f t="shared" si="0"/>
        <v>0.28781993569131831</v>
      </c>
    </row>
    <row r="9" spans="2:29" x14ac:dyDescent="0.25">
      <c r="B9" s="6" t="s">
        <v>2</v>
      </c>
      <c r="C9" s="2">
        <v>22</v>
      </c>
      <c r="D9" s="12">
        <v>511.9</v>
      </c>
      <c r="E9" s="3">
        <f t="shared" si="0"/>
        <v>0.32919614147909965</v>
      </c>
    </row>
    <row r="10" spans="2:29" x14ac:dyDescent="0.25">
      <c r="B10" s="6">
        <v>30</v>
      </c>
      <c r="C10" s="2">
        <v>15954</v>
      </c>
      <c r="D10" s="12">
        <v>601.22</v>
      </c>
      <c r="E10" s="3">
        <f t="shared" si="0"/>
        <v>0.38663665594855307</v>
      </c>
    </row>
    <row r="11" spans="2:29" x14ac:dyDescent="0.25">
      <c r="B11" s="6">
        <v>31</v>
      </c>
      <c r="C11" s="2">
        <v>6293</v>
      </c>
      <c r="D11" s="12">
        <v>637.16999999999996</v>
      </c>
      <c r="E11" s="3">
        <f t="shared" si="0"/>
        <v>0.40975562700964629</v>
      </c>
    </row>
    <row r="12" spans="2:29" x14ac:dyDescent="0.25">
      <c r="B12" s="6">
        <v>32</v>
      </c>
      <c r="C12" s="2">
        <v>5529</v>
      </c>
      <c r="D12" s="12">
        <v>664.27</v>
      </c>
      <c r="E12" s="3">
        <f t="shared" si="0"/>
        <v>0.42718327974276527</v>
      </c>
    </row>
    <row r="13" spans="2:29" x14ac:dyDescent="0.25">
      <c r="B13" s="6">
        <v>33</v>
      </c>
      <c r="C13" s="2">
        <v>4635</v>
      </c>
      <c r="D13" s="12">
        <v>687.1</v>
      </c>
      <c r="E13" s="3">
        <f t="shared" si="0"/>
        <v>0.44186495176848878</v>
      </c>
    </row>
    <row r="14" spans="2:29" x14ac:dyDescent="0.25">
      <c r="B14" s="6">
        <v>34</v>
      </c>
      <c r="C14" s="2">
        <v>3503</v>
      </c>
      <c r="D14" s="12">
        <v>705.2</v>
      </c>
      <c r="E14" s="3">
        <f t="shared" si="0"/>
        <v>0.45350482315112545</v>
      </c>
    </row>
    <row r="15" spans="2:29" x14ac:dyDescent="0.25">
      <c r="B15" s="6">
        <v>35</v>
      </c>
      <c r="C15" s="2">
        <v>17052</v>
      </c>
      <c r="D15" s="12">
        <v>767.76</v>
      </c>
      <c r="E15" s="3">
        <f t="shared" si="0"/>
        <v>0.49373633440514469</v>
      </c>
    </row>
    <row r="16" spans="2:29" x14ac:dyDescent="0.25">
      <c r="B16" s="6">
        <v>36</v>
      </c>
      <c r="C16" s="2">
        <v>9265</v>
      </c>
      <c r="D16" s="12">
        <v>780.05</v>
      </c>
      <c r="E16" s="3">
        <f t="shared" si="0"/>
        <v>0.50163987138263666</v>
      </c>
    </row>
    <row r="17" spans="2:11" x14ac:dyDescent="0.25">
      <c r="B17" s="6">
        <v>37</v>
      </c>
      <c r="C17" s="2">
        <v>8484</v>
      </c>
      <c r="D17" s="12">
        <v>797.98</v>
      </c>
      <c r="E17" s="3">
        <f t="shared" si="0"/>
        <v>0.51317041800643093</v>
      </c>
    </row>
    <row r="18" spans="2:11" x14ac:dyDescent="0.25">
      <c r="B18" s="6">
        <v>38</v>
      </c>
      <c r="C18" s="2">
        <v>7865</v>
      </c>
      <c r="D18" s="12">
        <v>813.76</v>
      </c>
      <c r="E18" s="3">
        <f t="shared" si="0"/>
        <v>0.52331832797427658</v>
      </c>
    </row>
    <row r="19" spans="2:11" x14ac:dyDescent="0.25">
      <c r="B19" s="6">
        <v>39</v>
      </c>
      <c r="C19" s="2">
        <v>6880</v>
      </c>
      <c r="D19" s="12">
        <v>821.24</v>
      </c>
      <c r="E19" s="3">
        <f t="shared" si="0"/>
        <v>0.52812861736334404</v>
      </c>
    </row>
    <row r="20" spans="2:11" x14ac:dyDescent="0.25">
      <c r="B20" s="6">
        <v>40</v>
      </c>
      <c r="C20" s="2">
        <v>6464</v>
      </c>
      <c r="D20" s="12">
        <v>832.44</v>
      </c>
      <c r="E20" s="3">
        <f t="shared" si="0"/>
        <v>0.535331189710611</v>
      </c>
    </row>
    <row r="21" spans="2:11" x14ac:dyDescent="0.25">
      <c r="B21" s="6">
        <v>41</v>
      </c>
      <c r="C21" s="2">
        <v>3332</v>
      </c>
      <c r="D21" s="12">
        <v>859.28</v>
      </c>
      <c r="E21" s="3">
        <f t="shared" si="0"/>
        <v>0.5525916398713826</v>
      </c>
    </row>
    <row r="22" spans="2:11" x14ac:dyDescent="0.25">
      <c r="B22" s="6">
        <v>42</v>
      </c>
      <c r="C22" s="2">
        <v>1748</v>
      </c>
      <c r="D22" s="12">
        <v>895.71</v>
      </c>
      <c r="E22" s="3">
        <f t="shared" si="0"/>
        <v>0.57601929260450158</v>
      </c>
      <c r="K22" s="31"/>
    </row>
    <row r="23" spans="2:11" x14ac:dyDescent="0.25">
      <c r="B23" s="6">
        <v>43</v>
      </c>
      <c r="C23" s="2">
        <v>980</v>
      </c>
      <c r="D23" s="12">
        <v>912.35</v>
      </c>
      <c r="E23" s="3">
        <f t="shared" si="0"/>
        <v>0.58672025723472665</v>
      </c>
    </row>
    <row r="24" spans="2:11" x14ac:dyDescent="0.25">
      <c r="B24" s="6">
        <v>44</v>
      </c>
      <c r="C24" s="2">
        <v>563</v>
      </c>
      <c r="D24" s="12">
        <v>949.47</v>
      </c>
      <c r="E24" s="3">
        <f t="shared" si="0"/>
        <v>0.61059163987138265</v>
      </c>
    </row>
    <row r="25" spans="2:11" x14ac:dyDescent="0.25">
      <c r="B25" s="6">
        <v>45</v>
      </c>
      <c r="C25" s="2">
        <v>245</v>
      </c>
      <c r="D25" s="12">
        <v>962.49</v>
      </c>
      <c r="E25" s="3">
        <f t="shared" si="0"/>
        <v>0.61896463022508041</v>
      </c>
    </row>
    <row r="26" spans="2:11" x14ac:dyDescent="0.25">
      <c r="B26" s="6" t="s">
        <v>3</v>
      </c>
      <c r="C26" s="2">
        <v>175</v>
      </c>
      <c r="D26" s="12">
        <v>1007.87</v>
      </c>
      <c r="E26" s="3">
        <f t="shared" si="0"/>
        <v>0.64814790996784566</v>
      </c>
    </row>
    <row r="27" spans="2:11" x14ac:dyDescent="0.25">
      <c r="B27" s="6" t="s">
        <v>4</v>
      </c>
      <c r="C27" s="7">
        <f>SUM(C7:C26)</f>
        <v>99024</v>
      </c>
      <c r="D27" s="76">
        <v>744.71</v>
      </c>
      <c r="E27" s="79">
        <f t="shared" si="0"/>
        <v>0.4789131832797428</v>
      </c>
    </row>
    <row r="28" spans="2:11" x14ac:dyDescent="0.25">
      <c r="B28" s="6" t="s">
        <v>5</v>
      </c>
      <c r="C28" s="2">
        <v>35971</v>
      </c>
      <c r="D28" s="12">
        <v>638.13</v>
      </c>
      <c r="E28" s="3">
        <f t="shared" si="0"/>
        <v>0.41037299035369773</v>
      </c>
    </row>
    <row r="29" spans="2:11" x14ac:dyDescent="0.25">
      <c r="B29" s="6" t="s">
        <v>6</v>
      </c>
      <c r="C29" s="2">
        <v>49546</v>
      </c>
      <c r="D29" s="12">
        <v>789.96</v>
      </c>
      <c r="E29" s="3">
        <f t="shared" si="0"/>
        <v>0.50801286173633442</v>
      </c>
    </row>
    <row r="30" spans="2:11" x14ac:dyDescent="0.25">
      <c r="B30" s="6" t="s">
        <v>7</v>
      </c>
      <c r="C30" s="2">
        <v>13507</v>
      </c>
      <c r="D30" s="12">
        <v>862.56</v>
      </c>
      <c r="E30" s="3">
        <f t="shared" si="0"/>
        <v>0.554700964630225</v>
      </c>
    </row>
    <row r="31" spans="2:11"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11" x14ac:dyDescent="0.25">
      <c r="B32" s="97"/>
      <c r="C32" s="97"/>
      <c r="D32" s="97"/>
      <c r="E32" s="97"/>
    </row>
    <row r="33" spans="2:5" ht="18" customHeight="1" x14ac:dyDescent="0.25">
      <c r="B33" s="97" t="s">
        <v>58</v>
      </c>
      <c r="C33" s="97"/>
      <c r="D33" s="97"/>
      <c r="E33" s="97"/>
    </row>
    <row r="34" spans="2:5" ht="51.75" customHeight="1" x14ac:dyDescent="0.25">
      <c r="B34" s="95" t="str">
        <f>'starosna mirovina BMU'!B33:C33</f>
        <v>Prosječna mjesečna isplaćena netoplaća Republike Hrvatske za lipanj 2026. u eurima (EUR) (izvor: DZS)</v>
      </c>
      <c r="C34" s="95"/>
      <c r="D34" s="46">
        <f>'starosna mirovina BMU'!D33</f>
        <v>1555</v>
      </c>
    </row>
  </sheetData>
  <mergeCells count="4">
    <mergeCell ref="B2:E2"/>
    <mergeCell ref="B31:E32"/>
    <mergeCell ref="B34:C34"/>
    <mergeCell ref="B33:E33"/>
  </mergeCells>
  <conditionalFormatting sqref="E7:E30">
    <cfRule type="dataBar" priority="1">
      <dataBar>
        <cfvo type="min"/>
        <cfvo type="max"/>
        <color rgb="FF63C384"/>
      </dataBar>
      <extLst>
        <ext xmlns:x14="http://schemas.microsoft.com/office/spreadsheetml/2009/9/main" uri="{B025F937-C7B1-47D3-B67F-A62EFF666E3E}">
          <x14:id>{7F252780-6FB5-4E7D-9B35-80E57C772A6B}</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7F252780-6FB5-4E7D-9B35-80E57C772A6B}">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29"/>
  <sheetViews>
    <sheetView workbookViewId="0">
      <selection activeCell="D25" sqref="D25"/>
    </sheetView>
  </sheetViews>
  <sheetFormatPr defaultRowHeight="15" x14ac:dyDescent="0.25"/>
  <cols>
    <col min="2" max="2" width="15.140625" customWidth="1"/>
    <col min="3" max="3" width="14.7109375" customWidth="1"/>
    <col min="4" max="4" width="15.140625" customWidth="1"/>
    <col min="5" max="5" width="14.5703125" customWidth="1"/>
  </cols>
  <sheetData>
    <row r="2" spans="2:29" ht="57.75" customHeight="1" x14ac:dyDescent="0.25">
      <c r="B2" s="100" t="s">
        <v>51</v>
      </c>
      <c r="C2" s="100"/>
      <c r="D2" s="100"/>
      <c r="E2" s="100"/>
      <c r="F2" s="9"/>
      <c r="G2" s="9"/>
      <c r="H2" s="9"/>
      <c r="I2" s="9"/>
      <c r="J2" s="9"/>
      <c r="K2" s="9"/>
      <c r="L2" s="9"/>
      <c r="M2" s="9"/>
      <c r="N2" s="9"/>
      <c r="O2" s="9"/>
      <c r="P2" s="9"/>
      <c r="Q2" s="9"/>
      <c r="R2" s="9"/>
      <c r="S2" s="9"/>
      <c r="T2" s="9"/>
      <c r="U2" s="9"/>
      <c r="V2" s="9"/>
      <c r="W2" s="9"/>
      <c r="X2" s="9"/>
      <c r="Y2" s="9"/>
      <c r="Z2" s="9"/>
      <c r="AA2" s="9"/>
      <c r="AB2" s="9"/>
      <c r="AC2" s="9"/>
    </row>
    <row r="5" spans="2:29" x14ac:dyDescent="0.25">
      <c r="B5" t="str">
        <f>'starosna mirovina BMU'!B5</f>
        <v>For July 2026 (paid in August 2026)</v>
      </c>
    </row>
    <row r="6" spans="2:29" ht="40.5" customHeight="1" x14ac:dyDescent="0.25">
      <c r="B6" s="5" t="s">
        <v>42</v>
      </c>
      <c r="C6" s="5" t="str">
        <f>'starosna mirovina BMU'!C6</f>
        <v>Number of beneficiaries</v>
      </c>
      <c r="D6" s="5" t="str">
        <f>'starosna mirovina BMU'!D6</f>
        <v>Average net pension amount</v>
      </c>
      <c r="E6" s="5" t="str">
        <f>'starosna mirovina BMU'!E6</f>
        <v>Net replacement rate for June 2026.</v>
      </c>
    </row>
    <row r="7" spans="2:29" x14ac:dyDescent="0.25">
      <c r="B7" s="6">
        <v>31</v>
      </c>
      <c r="C7" s="2">
        <v>13</v>
      </c>
      <c r="D7" s="12">
        <v>540.99</v>
      </c>
      <c r="E7" s="3">
        <f t="shared" ref="E7:E26" si="0">D7/$D$29</f>
        <v>0.34790353697749199</v>
      </c>
    </row>
    <row r="8" spans="2:29" x14ac:dyDescent="0.25">
      <c r="B8" s="6">
        <v>32</v>
      </c>
      <c r="C8" s="2">
        <v>45</v>
      </c>
      <c r="D8" s="12">
        <v>537.71</v>
      </c>
      <c r="E8" s="3">
        <f t="shared" si="0"/>
        <v>0.34579421221864953</v>
      </c>
    </row>
    <row r="9" spans="2:29" x14ac:dyDescent="0.25">
      <c r="B9" s="6">
        <v>33</v>
      </c>
      <c r="C9" s="2">
        <v>39</v>
      </c>
      <c r="D9" s="12">
        <v>557.04999999999995</v>
      </c>
      <c r="E9" s="3">
        <f t="shared" si="0"/>
        <v>0.35823151125401925</v>
      </c>
    </row>
    <row r="10" spans="2:29" x14ac:dyDescent="0.25">
      <c r="B10" s="6">
        <v>34</v>
      </c>
      <c r="C10" s="2">
        <v>23</v>
      </c>
      <c r="D10" s="12">
        <v>571.61</v>
      </c>
      <c r="E10" s="3">
        <f t="shared" si="0"/>
        <v>0.36759485530546626</v>
      </c>
    </row>
    <row r="11" spans="2:29" x14ac:dyDescent="0.25">
      <c r="B11" s="6">
        <v>35</v>
      </c>
      <c r="C11" s="2">
        <v>88</v>
      </c>
      <c r="D11" s="12">
        <v>664.85</v>
      </c>
      <c r="E11" s="3">
        <f t="shared" si="0"/>
        <v>0.42755627009646302</v>
      </c>
    </row>
    <row r="12" spans="2:29" x14ac:dyDescent="0.25">
      <c r="B12" s="6">
        <v>36</v>
      </c>
      <c r="C12" s="2">
        <v>56</v>
      </c>
      <c r="D12" s="12">
        <v>655.98</v>
      </c>
      <c r="E12" s="3">
        <f t="shared" si="0"/>
        <v>0.42185209003215435</v>
      </c>
    </row>
    <row r="13" spans="2:29" x14ac:dyDescent="0.25">
      <c r="B13" s="6">
        <v>37</v>
      </c>
      <c r="C13" s="2">
        <v>48</v>
      </c>
      <c r="D13" s="12">
        <v>669.97</v>
      </c>
      <c r="E13" s="3">
        <f t="shared" si="0"/>
        <v>0.43084887459807075</v>
      </c>
    </row>
    <row r="14" spans="2:29" x14ac:dyDescent="0.25">
      <c r="B14" s="6">
        <v>38</v>
      </c>
      <c r="C14" s="2">
        <v>27</v>
      </c>
      <c r="D14" s="12">
        <v>717.25</v>
      </c>
      <c r="E14" s="3">
        <f t="shared" si="0"/>
        <v>0.46125401929260451</v>
      </c>
    </row>
    <row r="15" spans="2:29" x14ac:dyDescent="0.25">
      <c r="B15" s="6">
        <v>39</v>
      </c>
      <c r="C15" s="2">
        <v>19</v>
      </c>
      <c r="D15" s="12">
        <v>726.88</v>
      </c>
      <c r="E15" s="3">
        <f t="shared" si="0"/>
        <v>0.4674469453376206</v>
      </c>
    </row>
    <row r="16" spans="2:29" x14ac:dyDescent="0.25">
      <c r="B16" s="6">
        <v>40</v>
      </c>
      <c r="C16" s="2">
        <v>10</v>
      </c>
      <c r="D16" s="12">
        <v>779.32</v>
      </c>
      <c r="E16" s="3">
        <f t="shared" si="0"/>
        <v>0.50117041800643092</v>
      </c>
    </row>
    <row r="17" spans="2:5" x14ac:dyDescent="0.25">
      <c r="B17" s="6">
        <v>41</v>
      </c>
      <c r="C17" s="2">
        <v>3</v>
      </c>
      <c r="D17" s="12">
        <v>813.05</v>
      </c>
      <c r="E17" s="3">
        <f t="shared" si="0"/>
        <v>0.52286173633440514</v>
      </c>
    </row>
    <row r="18" spans="2:5" x14ac:dyDescent="0.25">
      <c r="B18" s="6">
        <v>42</v>
      </c>
      <c r="C18" s="2">
        <v>4</v>
      </c>
      <c r="D18" s="12">
        <v>808.79</v>
      </c>
      <c r="E18" s="3">
        <f t="shared" si="0"/>
        <v>0.52012218649517683</v>
      </c>
    </row>
    <row r="19" spans="2:5" x14ac:dyDescent="0.25">
      <c r="B19" s="6">
        <v>43</v>
      </c>
      <c r="C19" s="2">
        <v>2</v>
      </c>
      <c r="D19" s="12">
        <v>915.78</v>
      </c>
      <c r="E19" s="3">
        <f t="shared" si="0"/>
        <v>0.58892604501607715</v>
      </c>
    </row>
    <row r="20" spans="2:5" x14ac:dyDescent="0.25">
      <c r="B20" s="6">
        <v>44</v>
      </c>
      <c r="C20" s="2">
        <v>0</v>
      </c>
      <c r="D20" s="12">
        <v>0</v>
      </c>
      <c r="E20" s="3">
        <f t="shared" si="0"/>
        <v>0</v>
      </c>
    </row>
    <row r="21" spans="2:5" x14ac:dyDescent="0.25">
      <c r="B21" s="6">
        <v>45</v>
      </c>
      <c r="C21" s="2">
        <v>0</v>
      </c>
      <c r="D21" s="12">
        <v>0</v>
      </c>
      <c r="E21" s="3">
        <f t="shared" si="0"/>
        <v>0</v>
      </c>
    </row>
    <row r="22" spans="2:5" x14ac:dyDescent="0.25">
      <c r="B22" s="6" t="s">
        <v>36</v>
      </c>
      <c r="C22" s="2">
        <v>0</v>
      </c>
      <c r="D22" s="12">
        <v>0</v>
      </c>
      <c r="E22" s="3">
        <f t="shared" si="0"/>
        <v>0</v>
      </c>
    </row>
    <row r="23" spans="2:5" x14ac:dyDescent="0.25">
      <c r="B23" s="6" t="s">
        <v>34</v>
      </c>
      <c r="C23" s="7">
        <f>SUM(C7:C22)</f>
        <v>377</v>
      </c>
      <c r="D23" s="76">
        <v>641.85</v>
      </c>
      <c r="E23" s="79">
        <f t="shared" si="0"/>
        <v>0.41276527331189711</v>
      </c>
    </row>
    <row r="24" spans="2:5" x14ac:dyDescent="0.25">
      <c r="B24" s="6" t="s">
        <v>5</v>
      </c>
      <c r="C24" s="2">
        <v>120</v>
      </c>
      <c r="D24" s="12">
        <v>550.85</v>
      </c>
      <c r="E24" s="3">
        <f t="shared" si="0"/>
        <v>0.35424437299035372</v>
      </c>
    </row>
    <row r="25" spans="2:5" x14ac:dyDescent="0.25">
      <c r="B25" s="6" t="s">
        <v>6</v>
      </c>
      <c r="C25" s="2">
        <v>238</v>
      </c>
      <c r="D25" s="12">
        <v>674.69</v>
      </c>
      <c r="E25" s="3">
        <f t="shared" si="0"/>
        <v>0.43388424437299039</v>
      </c>
    </row>
    <row r="26" spans="2:5" x14ac:dyDescent="0.25">
      <c r="B26" s="6" t="s">
        <v>38</v>
      </c>
      <c r="C26" s="2">
        <v>19</v>
      </c>
      <c r="D26" s="12">
        <v>805.21</v>
      </c>
      <c r="E26" s="3">
        <f t="shared" si="0"/>
        <v>0.51781993569131834</v>
      </c>
    </row>
    <row r="27" spans="2:5" ht="12.75" customHeight="1" x14ac:dyDescent="0.25">
      <c r="B27" s="96" t="str">
        <f>'starosna mirovina BMU'!B31</f>
        <v xml:space="preserve">Number of beneficiaries not including Active Military Personnel (DVO), Police Officers (PO), Authorised Officials (OSO), Croatian Veterans from the Homeland War- ZOHBDR and Members of the Croatian Defence Council (HVO).   </v>
      </c>
      <c r="C27" s="96"/>
      <c r="D27" s="96"/>
      <c r="E27" s="96"/>
    </row>
    <row r="28" spans="2:5" x14ac:dyDescent="0.25">
      <c r="B28" s="97"/>
      <c r="C28" s="97"/>
      <c r="D28" s="97"/>
      <c r="E28" s="97"/>
    </row>
    <row r="29" spans="2:5" ht="48" customHeight="1" x14ac:dyDescent="0.25">
      <c r="B29" s="95" t="str">
        <f>'starosna mirovina BMU'!B33:C33</f>
        <v>Prosječna mjesečna isplaćena netoplaća Republike Hrvatske za lipanj 2026. u eurima (EUR) (izvor: DZS)</v>
      </c>
      <c r="C29" s="95"/>
      <c r="D29" s="46">
        <f>'starosna mirovina BMU'!D33</f>
        <v>1555</v>
      </c>
    </row>
  </sheetData>
  <mergeCells count="3">
    <mergeCell ref="B2:E2"/>
    <mergeCell ref="B29:C29"/>
    <mergeCell ref="B27:E28"/>
  </mergeCells>
  <conditionalFormatting sqref="E7:E26">
    <cfRule type="dataBar" priority="4">
      <dataBar>
        <cfvo type="min"/>
        <cfvo type="max"/>
        <color rgb="FF63C384"/>
      </dataBar>
      <extLst>
        <ext xmlns:x14="http://schemas.microsoft.com/office/spreadsheetml/2009/9/main" uri="{B025F937-C7B1-47D3-B67F-A62EFF666E3E}">
          <x14:id>{3DB55979-8B77-4158-8C4C-29F0848DDEF3}</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3DB55979-8B77-4158-8C4C-29F0848DDEF3}">
            <x14:dataBar minLength="0" maxLength="100" border="1" negativeBarBorderColorSameAsPositive="0">
              <x14:cfvo type="autoMin"/>
              <x14:cfvo type="autoMax"/>
              <x14:borderColor rgb="FF63C384"/>
              <x14:negativeFillColor rgb="FFFF0000"/>
              <x14:negativeBorderColor rgb="FFFF0000"/>
              <x14:axisColor rgb="FF000000"/>
            </x14:dataBar>
          </x14:cfRule>
          <xm:sqref>E7:E26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topLeftCell="A4" workbookViewId="0">
      <selection activeCell="D29" sqref="D29"/>
    </sheetView>
  </sheetViews>
  <sheetFormatPr defaultRowHeight="15" x14ac:dyDescent="0.25"/>
  <cols>
    <col min="2" max="2" width="15.140625" customWidth="1"/>
    <col min="3" max="3" width="14.85546875" customWidth="1"/>
    <col min="4" max="4" width="15.28515625" customWidth="1"/>
    <col min="5" max="5" width="15.42578125" customWidth="1"/>
  </cols>
  <sheetData>
    <row r="2" spans="2:29" ht="50.25" customHeight="1" x14ac:dyDescent="0.25">
      <c r="B2" s="94" t="s">
        <v>52</v>
      </c>
      <c r="C2" s="94"/>
      <c r="D2" s="94"/>
      <c r="E2" s="94"/>
      <c r="F2" s="8"/>
      <c r="G2" s="8"/>
      <c r="H2" s="8"/>
      <c r="I2" s="8"/>
      <c r="J2" s="8"/>
      <c r="K2" s="8"/>
      <c r="L2" s="8"/>
      <c r="M2" s="8"/>
      <c r="N2" s="8"/>
      <c r="O2" s="8"/>
      <c r="P2" s="8"/>
      <c r="Q2" s="8"/>
      <c r="R2" s="8"/>
      <c r="S2" s="8"/>
      <c r="T2" s="8"/>
      <c r="U2" s="8"/>
      <c r="V2" s="8"/>
      <c r="W2" s="8"/>
      <c r="X2" s="8"/>
      <c r="Y2" s="8"/>
      <c r="Z2" s="8"/>
      <c r="AA2" s="8"/>
      <c r="AB2" s="8"/>
      <c r="AC2" s="8"/>
    </row>
    <row r="3" spans="2:29" ht="26.25" customHeight="1" x14ac:dyDescent="0.25"/>
    <row r="5" spans="2:29" x14ac:dyDescent="0.25">
      <c r="B5" t="str">
        <f>'starosna mirovina BMU'!B5</f>
        <v>For July 2026 (paid in August 2026)</v>
      </c>
    </row>
    <row r="6" spans="2:29" ht="34.5" customHeight="1" x14ac:dyDescent="0.25">
      <c r="B6" s="5" t="s">
        <v>42</v>
      </c>
      <c r="C6" s="5" t="str">
        <f>'starosna mirovina BMU'!C6</f>
        <v>Number of beneficiaries</v>
      </c>
      <c r="D6" s="5" t="str">
        <f>'starosna mirovina BMU'!D6</f>
        <v>Average net pension amount</v>
      </c>
      <c r="E6" s="5" t="str">
        <f>'starosna mirovina BMU'!E6</f>
        <v>Net replacement rate for June 2026.</v>
      </c>
    </row>
    <row r="7" spans="2:29" x14ac:dyDescent="0.25">
      <c r="B7" s="6" t="s">
        <v>35</v>
      </c>
      <c r="C7" s="2">
        <v>80468</v>
      </c>
      <c r="D7" s="12">
        <v>382.41497986777352</v>
      </c>
      <c r="E7" s="3">
        <f t="shared" ref="E7:E30" si="0">D7/$D$33</f>
        <v>0.24592603206930774</v>
      </c>
    </row>
    <row r="8" spans="2:29" x14ac:dyDescent="0.25">
      <c r="B8" s="6" t="s">
        <v>1</v>
      </c>
      <c r="C8" s="2">
        <v>60221</v>
      </c>
      <c r="D8" s="12">
        <v>476.68</v>
      </c>
      <c r="E8" s="3">
        <f t="shared" si="0"/>
        <v>0.30654662379421221</v>
      </c>
    </row>
    <row r="9" spans="2:29" x14ac:dyDescent="0.25">
      <c r="B9" s="6" t="s">
        <v>2</v>
      </c>
      <c r="C9" s="2">
        <v>65170</v>
      </c>
      <c r="D9" s="12">
        <v>595.04999999999995</v>
      </c>
      <c r="E9" s="3">
        <f t="shared" si="0"/>
        <v>0.38266881028938904</v>
      </c>
    </row>
    <row r="10" spans="2:29" x14ac:dyDescent="0.25">
      <c r="B10" s="6">
        <v>30</v>
      </c>
      <c r="C10" s="2">
        <v>39344</v>
      </c>
      <c r="D10" s="12">
        <v>647.75</v>
      </c>
      <c r="E10" s="3">
        <f t="shared" si="0"/>
        <v>0.41655948553054661</v>
      </c>
    </row>
    <row r="11" spans="2:29" x14ac:dyDescent="0.25">
      <c r="B11" s="6">
        <v>31</v>
      </c>
      <c r="C11" s="2">
        <v>24634</v>
      </c>
      <c r="D11" s="12">
        <v>657.6</v>
      </c>
      <c r="E11" s="3">
        <f t="shared" si="0"/>
        <v>0.42289389067524119</v>
      </c>
    </row>
    <row r="12" spans="2:29" x14ac:dyDescent="0.25">
      <c r="B12" s="6">
        <v>32</v>
      </c>
      <c r="C12" s="2">
        <v>24329</v>
      </c>
      <c r="D12" s="12">
        <v>663.91</v>
      </c>
      <c r="E12" s="3">
        <f t="shared" si="0"/>
        <v>0.42695176848874594</v>
      </c>
    </row>
    <row r="13" spans="2:29" x14ac:dyDescent="0.25">
      <c r="B13" s="6">
        <v>33</v>
      </c>
      <c r="C13" s="2">
        <v>22557</v>
      </c>
      <c r="D13" s="12">
        <v>680.66</v>
      </c>
      <c r="E13" s="3">
        <f t="shared" si="0"/>
        <v>0.43772347266881029</v>
      </c>
    </row>
    <row r="14" spans="2:29" x14ac:dyDescent="0.25">
      <c r="B14" s="6">
        <v>34</v>
      </c>
      <c r="C14" s="2">
        <v>18717</v>
      </c>
      <c r="D14" s="12">
        <v>702.11</v>
      </c>
      <c r="E14" s="3">
        <f t="shared" si="0"/>
        <v>0.4515176848874598</v>
      </c>
    </row>
    <row r="15" spans="2:29" x14ac:dyDescent="0.25">
      <c r="B15" s="6">
        <v>35</v>
      </c>
      <c r="C15" s="2">
        <v>68584</v>
      </c>
      <c r="D15" s="12">
        <v>759.68</v>
      </c>
      <c r="E15" s="3">
        <f t="shared" si="0"/>
        <v>0.488540192926045</v>
      </c>
    </row>
    <row r="16" spans="2:29" x14ac:dyDescent="0.25">
      <c r="B16" s="6">
        <v>36</v>
      </c>
      <c r="C16" s="2">
        <v>33505</v>
      </c>
      <c r="D16" s="12">
        <v>760.64</v>
      </c>
      <c r="E16" s="3">
        <f t="shared" si="0"/>
        <v>0.48915755627009644</v>
      </c>
    </row>
    <row r="17" spans="2:5" x14ac:dyDescent="0.25">
      <c r="B17" s="6">
        <v>37</v>
      </c>
      <c r="C17" s="2">
        <v>31841</v>
      </c>
      <c r="D17" s="12">
        <v>781.43</v>
      </c>
      <c r="E17" s="3">
        <f t="shared" si="0"/>
        <v>0.5025273311897106</v>
      </c>
    </row>
    <row r="18" spans="2:5" x14ac:dyDescent="0.25">
      <c r="B18" s="6">
        <v>38</v>
      </c>
      <c r="C18" s="2">
        <v>30782</v>
      </c>
      <c r="D18" s="12">
        <v>811.33</v>
      </c>
      <c r="E18" s="3">
        <f t="shared" si="0"/>
        <v>0.52175562700964628</v>
      </c>
    </row>
    <row r="19" spans="2:5" x14ac:dyDescent="0.25">
      <c r="B19" s="6">
        <v>39</v>
      </c>
      <c r="C19" s="2">
        <v>27880</v>
      </c>
      <c r="D19" s="12">
        <v>851.52</v>
      </c>
      <c r="E19" s="3">
        <f t="shared" si="0"/>
        <v>0.54760128617363346</v>
      </c>
    </row>
    <row r="20" spans="2:5" x14ac:dyDescent="0.25">
      <c r="B20" s="6">
        <v>40</v>
      </c>
      <c r="C20" s="2">
        <v>37567</v>
      </c>
      <c r="D20" s="12">
        <v>914.78</v>
      </c>
      <c r="E20" s="3">
        <f t="shared" si="0"/>
        <v>0.58828295819935694</v>
      </c>
    </row>
    <row r="21" spans="2:5" x14ac:dyDescent="0.25">
      <c r="B21" s="6">
        <v>41</v>
      </c>
      <c r="C21" s="2">
        <v>50355</v>
      </c>
      <c r="D21" s="12">
        <v>842.24</v>
      </c>
      <c r="E21" s="3">
        <f t="shared" si="0"/>
        <v>0.54163344051446949</v>
      </c>
    </row>
    <row r="22" spans="2:5" x14ac:dyDescent="0.25">
      <c r="B22" s="6">
        <v>42</v>
      </c>
      <c r="C22" s="2">
        <v>27254</v>
      </c>
      <c r="D22" s="12">
        <v>893.26</v>
      </c>
      <c r="E22" s="3">
        <f t="shared" si="0"/>
        <v>0.57444372990353698</v>
      </c>
    </row>
    <row r="23" spans="2:5" x14ac:dyDescent="0.25">
      <c r="B23" s="6">
        <v>43</v>
      </c>
      <c r="C23" s="2">
        <v>19822</v>
      </c>
      <c r="D23" s="12">
        <v>932.87</v>
      </c>
      <c r="E23" s="3">
        <f t="shared" si="0"/>
        <v>0.5999163987138264</v>
      </c>
    </row>
    <row r="24" spans="2:5" x14ac:dyDescent="0.25">
      <c r="B24" s="6">
        <v>44</v>
      </c>
      <c r="C24" s="2">
        <v>14864</v>
      </c>
      <c r="D24" s="12">
        <v>970.88</v>
      </c>
      <c r="E24" s="3">
        <f t="shared" si="0"/>
        <v>0.62436012861736334</v>
      </c>
    </row>
    <row r="25" spans="2:5" x14ac:dyDescent="0.25">
      <c r="B25" s="6">
        <v>45</v>
      </c>
      <c r="C25" s="2">
        <v>12578</v>
      </c>
      <c r="D25" s="12">
        <v>1000.18</v>
      </c>
      <c r="E25" s="3">
        <f t="shared" si="0"/>
        <v>0.64320257234726685</v>
      </c>
    </row>
    <row r="26" spans="2:5" x14ac:dyDescent="0.25">
      <c r="B26" s="6" t="s">
        <v>36</v>
      </c>
      <c r="C26" s="2">
        <v>21517</v>
      </c>
      <c r="D26" s="12">
        <v>1127.78</v>
      </c>
      <c r="E26" s="3">
        <f t="shared" si="0"/>
        <v>0.72526045016077167</v>
      </c>
    </row>
    <row r="27" spans="2:5" x14ac:dyDescent="0.25">
      <c r="B27" s="6" t="s">
        <v>34</v>
      </c>
      <c r="C27" s="7">
        <f>SUM(C7:C26)</f>
        <v>711989</v>
      </c>
      <c r="D27" s="76">
        <v>711.62</v>
      </c>
      <c r="E27" s="79">
        <f t="shared" si="0"/>
        <v>0.45763344051446947</v>
      </c>
    </row>
    <row r="28" spans="2:5" x14ac:dyDescent="0.25">
      <c r="B28" s="6" t="s">
        <v>5</v>
      </c>
      <c r="C28" s="2">
        <v>335440</v>
      </c>
      <c r="D28" s="12">
        <v>550.29</v>
      </c>
      <c r="E28" s="3">
        <f t="shared" si="0"/>
        <v>0.35388424437299032</v>
      </c>
    </row>
    <row r="29" spans="2:5" x14ac:dyDescent="0.25">
      <c r="B29" s="6" t="s">
        <v>6</v>
      </c>
      <c r="C29" s="2">
        <v>192592</v>
      </c>
      <c r="D29" s="12">
        <v>784.99</v>
      </c>
      <c r="E29" s="3">
        <f t="shared" si="0"/>
        <v>0.50481672025723479</v>
      </c>
    </row>
    <row r="30" spans="2:5" x14ac:dyDescent="0.25">
      <c r="B30" s="6" t="s">
        <v>38</v>
      </c>
      <c r="C30" s="2">
        <v>183957</v>
      </c>
      <c r="D30" s="12">
        <v>928.97</v>
      </c>
      <c r="E30" s="3">
        <f t="shared" si="0"/>
        <v>0.59740836012861742</v>
      </c>
    </row>
    <row r="31" spans="2:5"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5" x14ac:dyDescent="0.25">
      <c r="B32" s="97"/>
      <c r="C32" s="97"/>
      <c r="D32" s="97"/>
      <c r="E32" s="97"/>
    </row>
    <row r="33" spans="2:4" ht="45.75" customHeight="1" x14ac:dyDescent="0.25">
      <c r="B33" s="95" t="str">
        <f>'starosna mirovina BMU'!B33:C33</f>
        <v>Prosječna mjesečna isplaćena netoplaća Republike Hrvatske za lipanj 2026. u eurima (EUR) (izvor: DZS)</v>
      </c>
      <c r="C33" s="95"/>
      <c r="D33" s="46">
        <f>'starosna mirovina BMU'!D33</f>
        <v>1555</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{891DE951-73B4-4BE3-A51D-5EBAF9AE1DEA}</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891DE951-73B4-4BE3-A51D-5EBAF9AE1DEA}">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workbookViewId="0">
      <selection activeCell="D27" sqref="D27"/>
    </sheetView>
  </sheetViews>
  <sheetFormatPr defaultRowHeight="15" x14ac:dyDescent="0.25"/>
  <cols>
    <col min="2" max="2" width="15.140625" customWidth="1"/>
    <col min="3" max="3" width="14.28515625" customWidth="1"/>
    <col min="4" max="5" width="15.7109375" customWidth="1"/>
  </cols>
  <sheetData>
    <row r="2" spans="2:29" ht="46.5" customHeight="1" x14ac:dyDescent="0.25">
      <c r="B2" s="94" t="s">
        <v>40</v>
      </c>
      <c r="C2" s="94"/>
      <c r="D2" s="94"/>
      <c r="E2" s="94"/>
      <c r="F2" s="10"/>
      <c r="G2" s="10"/>
      <c r="H2" s="10"/>
      <c r="I2" s="10"/>
      <c r="J2" s="10"/>
      <c r="K2" s="10"/>
      <c r="L2" s="10"/>
      <c r="M2" s="10"/>
      <c r="N2" s="10"/>
      <c r="O2" s="10"/>
      <c r="P2" s="10"/>
      <c r="Q2" s="10"/>
      <c r="R2" s="10"/>
      <c r="S2" s="10"/>
      <c r="T2" s="10"/>
      <c r="U2" s="10"/>
      <c r="V2" s="10"/>
      <c r="W2" s="10"/>
      <c r="X2" s="10"/>
      <c r="Y2" s="10"/>
      <c r="Z2" s="10"/>
      <c r="AA2" s="10"/>
      <c r="AB2" s="10"/>
      <c r="AC2" s="10"/>
    </row>
    <row r="5" spans="2:29" x14ac:dyDescent="0.25">
      <c r="B5" t="str">
        <f>'starosna mirovina BMU'!B5</f>
        <v>For July 2026 (paid in August 2026)</v>
      </c>
    </row>
    <row r="6" spans="2:29" ht="38.25" customHeight="1" x14ac:dyDescent="0.25">
      <c r="B6" s="5" t="s">
        <v>42</v>
      </c>
      <c r="C6" s="5" t="str">
        <f>'starosna mirovina BMU'!C6</f>
        <v>Number of beneficiaries</v>
      </c>
      <c r="D6" s="5" t="str">
        <f>'starosna mirovina BMU'!D6</f>
        <v>Average net pension amount</v>
      </c>
      <c r="E6" s="5" t="str">
        <f>'starosna mirovina BMU'!E6</f>
        <v>Net replacement rate for June 2026.</v>
      </c>
    </row>
    <row r="7" spans="2:29" x14ac:dyDescent="0.25">
      <c r="B7" s="6" t="s">
        <v>35</v>
      </c>
      <c r="C7" s="2">
        <v>32280</v>
      </c>
      <c r="D7" s="12">
        <v>434.58274597273851</v>
      </c>
      <c r="E7" s="3">
        <f t="shared" ref="E7:E30" si="0">D7/$D$33</f>
        <v>0.27947443470915662</v>
      </c>
    </row>
    <row r="8" spans="2:29" x14ac:dyDescent="0.25">
      <c r="B8" s="6" t="s">
        <v>1</v>
      </c>
      <c r="C8" s="2">
        <v>16500</v>
      </c>
      <c r="D8" s="12">
        <v>529.17999999999995</v>
      </c>
      <c r="E8" s="3">
        <f t="shared" si="0"/>
        <v>0.34030868167202571</v>
      </c>
      <c r="I8" s="1"/>
    </row>
    <row r="9" spans="2:29" x14ac:dyDescent="0.25">
      <c r="B9" s="6" t="s">
        <v>2</v>
      </c>
      <c r="C9" s="2">
        <v>16410</v>
      </c>
      <c r="D9" s="12">
        <v>590.25</v>
      </c>
      <c r="E9" s="3">
        <f t="shared" si="0"/>
        <v>0.37958199356913186</v>
      </c>
    </row>
    <row r="10" spans="2:29" x14ac:dyDescent="0.25">
      <c r="B10" s="6">
        <v>30</v>
      </c>
      <c r="C10" s="2">
        <v>2787</v>
      </c>
      <c r="D10" s="12">
        <v>631.54</v>
      </c>
      <c r="E10" s="3">
        <f t="shared" si="0"/>
        <v>0.40613504823151125</v>
      </c>
    </row>
    <row r="11" spans="2:29" x14ac:dyDescent="0.25">
      <c r="B11" s="6">
        <v>31</v>
      </c>
      <c r="C11" s="2">
        <v>2332</v>
      </c>
      <c r="D11" s="12">
        <v>637.55999999999995</v>
      </c>
      <c r="E11" s="3">
        <f t="shared" si="0"/>
        <v>0.41000643086816718</v>
      </c>
    </row>
    <row r="12" spans="2:29" x14ac:dyDescent="0.25">
      <c r="B12" s="6">
        <v>32</v>
      </c>
      <c r="C12" s="2">
        <v>2006</v>
      </c>
      <c r="D12" s="12">
        <v>654.22</v>
      </c>
      <c r="E12" s="3">
        <f t="shared" si="0"/>
        <v>0.42072025723472672</v>
      </c>
    </row>
    <row r="13" spans="2:29" x14ac:dyDescent="0.25">
      <c r="B13" s="6">
        <v>33</v>
      </c>
      <c r="C13" s="2">
        <v>1831</v>
      </c>
      <c r="D13" s="12">
        <v>670.12</v>
      </c>
      <c r="E13" s="3">
        <f t="shared" si="0"/>
        <v>0.43094533762057879</v>
      </c>
    </row>
    <row r="14" spans="2:29" x14ac:dyDescent="0.25">
      <c r="B14" s="6">
        <v>34</v>
      </c>
      <c r="C14" s="2">
        <v>1517</v>
      </c>
      <c r="D14" s="12">
        <v>683.28</v>
      </c>
      <c r="E14" s="3">
        <f t="shared" si="0"/>
        <v>0.43940836012861734</v>
      </c>
    </row>
    <row r="15" spans="2:29" x14ac:dyDescent="0.25">
      <c r="B15" s="6">
        <v>35</v>
      </c>
      <c r="C15" s="2">
        <v>1242</v>
      </c>
      <c r="D15" s="12">
        <v>687.78</v>
      </c>
      <c r="E15" s="3">
        <f t="shared" si="0"/>
        <v>0.44230225080385849</v>
      </c>
    </row>
    <row r="16" spans="2:29" x14ac:dyDescent="0.25">
      <c r="B16" s="6">
        <v>36</v>
      </c>
      <c r="C16" s="2">
        <v>1015</v>
      </c>
      <c r="D16" s="12">
        <v>702.3</v>
      </c>
      <c r="E16" s="3">
        <f t="shared" si="0"/>
        <v>0.45163987138263662</v>
      </c>
    </row>
    <row r="17" spans="2:5" x14ac:dyDescent="0.25">
      <c r="B17" s="6">
        <v>37</v>
      </c>
      <c r="C17" s="2">
        <v>721</v>
      </c>
      <c r="D17" s="12">
        <v>716.12</v>
      </c>
      <c r="E17" s="3">
        <f t="shared" si="0"/>
        <v>0.46052733118971062</v>
      </c>
    </row>
    <row r="18" spans="2:5" x14ac:dyDescent="0.25">
      <c r="B18" s="6">
        <v>38</v>
      </c>
      <c r="C18" s="2">
        <v>576</v>
      </c>
      <c r="D18" s="12">
        <v>721.2</v>
      </c>
      <c r="E18" s="3">
        <f t="shared" si="0"/>
        <v>0.46379421221864953</v>
      </c>
    </row>
    <row r="19" spans="2:5" x14ac:dyDescent="0.25">
      <c r="B19" s="6">
        <v>39</v>
      </c>
      <c r="C19" s="2">
        <v>401</v>
      </c>
      <c r="D19" s="12">
        <v>734.72</v>
      </c>
      <c r="E19" s="3">
        <f t="shared" si="0"/>
        <v>0.47248874598070739</v>
      </c>
    </row>
    <row r="20" spans="2:5" x14ac:dyDescent="0.25">
      <c r="B20" s="6">
        <v>40</v>
      </c>
      <c r="C20" s="2">
        <v>238</v>
      </c>
      <c r="D20" s="12">
        <v>748.01</v>
      </c>
      <c r="E20" s="3">
        <f t="shared" si="0"/>
        <v>0.48103536977491962</v>
      </c>
    </row>
    <row r="21" spans="2:5" x14ac:dyDescent="0.25">
      <c r="B21" s="6">
        <v>41</v>
      </c>
      <c r="C21" s="2">
        <v>141</v>
      </c>
      <c r="D21" s="12">
        <v>754.1</v>
      </c>
      <c r="E21" s="3">
        <f t="shared" si="0"/>
        <v>0.48495176848874599</v>
      </c>
    </row>
    <row r="22" spans="2:5" x14ac:dyDescent="0.25">
      <c r="B22" s="6">
        <v>42</v>
      </c>
      <c r="C22" s="2">
        <v>83</v>
      </c>
      <c r="D22" s="12">
        <v>813.16</v>
      </c>
      <c r="E22" s="3">
        <f t="shared" si="0"/>
        <v>0.52293247588424441</v>
      </c>
    </row>
    <row r="23" spans="2:5" x14ac:dyDescent="0.25">
      <c r="B23" s="6">
        <v>43</v>
      </c>
      <c r="C23" s="2">
        <v>56</v>
      </c>
      <c r="D23" s="12">
        <v>847.06</v>
      </c>
      <c r="E23" s="3">
        <f t="shared" si="0"/>
        <v>0.54473311897106103</v>
      </c>
    </row>
    <row r="24" spans="2:5" x14ac:dyDescent="0.25">
      <c r="B24" s="6">
        <v>44</v>
      </c>
      <c r="C24" s="2">
        <v>34</v>
      </c>
      <c r="D24" s="12">
        <v>835.55</v>
      </c>
      <c r="E24" s="3">
        <f t="shared" si="0"/>
        <v>0.53733118971061089</v>
      </c>
    </row>
    <row r="25" spans="2:5" x14ac:dyDescent="0.25">
      <c r="B25" s="6">
        <v>45</v>
      </c>
      <c r="C25" s="2">
        <v>21</v>
      </c>
      <c r="D25" s="12">
        <v>858.63</v>
      </c>
      <c r="E25" s="3">
        <f t="shared" si="0"/>
        <v>0.55217363344051451</v>
      </c>
    </row>
    <row r="26" spans="2:5" x14ac:dyDescent="0.25">
      <c r="B26" s="6" t="s">
        <v>36</v>
      </c>
      <c r="C26" s="2">
        <v>30</v>
      </c>
      <c r="D26" s="12">
        <v>918.72</v>
      </c>
      <c r="E26" s="3">
        <f t="shared" si="0"/>
        <v>0.59081672025723475</v>
      </c>
    </row>
    <row r="27" spans="2:5" x14ac:dyDescent="0.25">
      <c r="B27" s="6" t="s">
        <v>34</v>
      </c>
      <c r="C27" s="7">
        <f>SUM(C7:C26)</f>
        <v>80221</v>
      </c>
      <c r="D27" s="76">
        <v>530.22</v>
      </c>
      <c r="E27" s="79">
        <f t="shared" si="0"/>
        <v>0.3409774919614148</v>
      </c>
    </row>
    <row r="28" spans="2:5" x14ac:dyDescent="0.25">
      <c r="B28" s="6" t="s">
        <v>5</v>
      </c>
      <c r="C28" s="2">
        <v>75663</v>
      </c>
      <c r="D28" s="12">
        <v>518.99</v>
      </c>
      <c r="E28" s="3">
        <f t="shared" si="0"/>
        <v>0.33375562700964628</v>
      </c>
    </row>
    <row r="29" spans="2:5" x14ac:dyDescent="0.25">
      <c r="B29" s="6" t="s">
        <v>6</v>
      </c>
      <c r="C29" s="2">
        <v>3955</v>
      </c>
      <c r="D29" s="12">
        <v>706.3</v>
      </c>
      <c r="E29" s="3">
        <f t="shared" si="0"/>
        <v>0.45421221864951766</v>
      </c>
    </row>
    <row r="30" spans="2:5" x14ac:dyDescent="0.25">
      <c r="B30" s="6" t="s">
        <v>38</v>
      </c>
      <c r="C30" s="2">
        <v>603</v>
      </c>
      <c r="D30" s="12">
        <v>784.88</v>
      </c>
      <c r="E30" s="3">
        <f t="shared" si="0"/>
        <v>0.50474598070739551</v>
      </c>
    </row>
    <row r="31" spans="2:5"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5" x14ac:dyDescent="0.25">
      <c r="B32" s="97"/>
      <c r="C32" s="97"/>
      <c r="D32" s="97"/>
      <c r="E32" s="97"/>
    </row>
    <row r="33" spans="2:4" ht="46.5" customHeight="1" x14ac:dyDescent="0.25">
      <c r="B33" s="95" t="str">
        <f>'starosna mirovina BMU'!B33:C33</f>
        <v>Prosječna mjesečna isplaćena netoplaća Republike Hrvatske za lipanj 2026. u eurima (EUR) (izvor: DZS)</v>
      </c>
      <c r="C33" s="95"/>
      <c r="D33" s="46">
        <f>'starosna mirovina BMU'!D33</f>
        <v>1555</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{B10FB4BF-1B7C-42CA-B250-0ED4EFA8503A}</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B10FB4BF-1B7C-42CA-B250-0ED4EFA8503A}">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workbookViewId="0">
      <selection activeCell="D24" sqref="D24"/>
    </sheetView>
  </sheetViews>
  <sheetFormatPr defaultRowHeight="15" x14ac:dyDescent="0.25"/>
  <cols>
    <col min="2" max="2" width="15.140625" customWidth="1"/>
    <col min="3" max="3" width="15" customWidth="1"/>
    <col min="4" max="4" width="16" customWidth="1"/>
    <col min="5" max="5" width="15.28515625" customWidth="1"/>
  </cols>
  <sheetData>
    <row r="2" spans="2:29" ht="37.5" customHeight="1" x14ac:dyDescent="0.25">
      <c r="B2" s="94" t="s">
        <v>41</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tr">
        <f>'starosna mirovina BMU'!B5</f>
        <v>For July 2026 (paid in August 2026)</v>
      </c>
    </row>
    <row r="6" spans="2:29" ht="35.25" customHeight="1" x14ac:dyDescent="0.25">
      <c r="B6" s="5" t="s">
        <v>42</v>
      </c>
      <c r="C6" s="5" t="str">
        <f>'starosna mirovina BMU'!C6</f>
        <v>Number of beneficiaries</v>
      </c>
      <c r="D6" s="5" t="str">
        <f>'starosna mirovina BMU'!D6</f>
        <v>Average net pension amount</v>
      </c>
      <c r="E6" s="5" t="str">
        <f>'starosna mirovina BMU'!E6</f>
        <v>Net replacement rate for June 2026.</v>
      </c>
    </row>
    <row r="7" spans="2:29" x14ac:dyDescent="0.25">
      <c r="B7" s="6" t="s">
        <v>35</v>
      </c>
      <c r="C7" s="2">
        <v>39280</v>
      </c>
      <c r="D7" s="12">
        <v>360.78379938900207</v>
      </c>
      <c r="E7" s="3">
        <f t="shared" ref="E7:E30" si="0">D7/$D$33</f>
        <v>0.23201530507331322</v>
      </c>
    </row>
    <row r="8" spans="2:29" x14ac:dyDescent="0.25">
      <c r="B8" s="6" t="s">
        <v>1</v>
      </c>
      <c r="C8" s="2">
        <v>17867</v>
      </c>
      <c r="D8" s="12">
        <v>418.48</v>
      </c>
      <c r="E8" s="3">
        <f t="shared" si="0"/>
        <v>0.26911897106109328</v>
      </c>
    </row>
    <row r="9" spans="2:29" x14ac:dyDescent="0.25">
      <c r="B9" s="6" t="s">
        <v>2</v>
      </c>
      <c r="C9" s="2">
        <v>19271</v>
      </c>
      <c r="D9" s="12">
        <v>509.6</v>
      </c>
      <c r="E9" s="3">
        <f t="shared" si="0"/>
        <v>0.32771704180064309</v>
      </c>
    </row>
    <row r="10" spans="2:29" x14ac:dyDescent="0.25">
      <c r="B10" s="6">
        <v>30</v>
      </c>
      <c r="C10" s="2">
        <v>4753</v>
      </c>
      <c r="D10" s="12">
        <v>554.36</v>
      </c>
      <c r="E10" s="3">
        <f t="shared" si="0"/>
        <v>0.35650160771704181</v>
      </c>
    </row>
    <row r="11" spans="2:29" x14ac:dyDescent="0.25">
      <c r="B11" s="6">
        <v>31</v>
      </c>
      <c r="C11" s="2">
        <v>4306</v>
      </c>
      <c r="D11" s="12">
        <v>580.54999999999995</v>
      </c>
      <c r="E11" s="3">
        <f t="shared" si="0"/>
        <v>0.37334405144694532</v>
      </c>
    </row>
    <row r="12" spans="2:29" x14ac:dyDescent="0.25">
      <c r="B12" s="6">
        <v>32</v>
      </c>
      <c r="C12" s="2">
        <v>4206</v>
      </c>
      <c r="D12" s="12">
        <v>584.96</v>
      </c>
      <c r="E12" s="3">
        <f t="shared" si="0"/>
        <v>0.37618006430868167</v>
      </c>
    </row>
    <row r="13" spans="2:29" x14ac:dyDescent="0.25">
      <c r="B13" s="6">
        <v>33</v>
      </c>
      <c r="C13" s="2">
        <v>4081</v>
      </c>
      <c r="D13" s="12">
        <v>606.97</v>
      </c>
      <c r="E13" s="3">
        <f t="shared" si="0"/>
        <v>0.39033440514469453</v>
      </c>
    </row>
    <row r="14" spans="2:29" x14ac:dyDescent="0.25">
      <c r="B14" s="6">
        <v>34</v>
      </c>
      <c r="C14" s="2">
        <v>3674</v>
      </c>
      <c r="D14" s="12">
        <v>628.65</v>
      </c>
      <c r="E14" s="3">
        <f t="shared" si="0"/>
        <v>0.40427652733118968</v>
      </c>
    </row>
    <row r="15" spans="2:29" x14ac:dyDescent="0.25">
      <c r="B15" s="6">
        <v>35</v>
      </c>
      <c r="C15" s="2">
        <v>11876</v>
      </c>
      <c r="D15" s="12">
        <v>609.95000000000005</v>
      </c>
      <c r="E15" s="3">
        <f t="shared" si="0"/>
        <v>0.3922508038585209</v>
      </c>
    </row>
    <row r="16" spans="2:29" x14ac:dyDescent="0.25">
      <c r="B16" s="6">
        <v>36</v>
      </c>
      <c r="C16" s="2">
        <v>5621</v>
      </c>
      <c r="D16" s="12">
        <v>659.3</v>
      </c>
      <c r="E16" s="3">
        <f t="shared" si="0"/>
        <v>0.42398713826366557</v>
      </c>
    </row>
    <row r="17" spans="2:5" x14ac:dyDescent="0.25">
      <c r="B17" s="6">
        <v>37</v>
      </c>
      <c r="C17" s="2">
        <v>4690</v>
      </c>
      <c r="D17" s="12">
        <v>688.42</v>
      </c>
      <c r="E17" s="3">
        <f t="shared" si="0"/>
        <v>0.44271382636655948</v>
      </c>
    </row>
    <row r="18" spans="2:5" x14ac:dyDescent="0.25">
      <c r="B18" s="6">
        <v>38</v>
      </c>
      <c r="C18" s="2">
        <v>4201</v>
      </c>
      <c r="D18" s="12">
        <v>724.95</v>
      </c>
      <c r="E18" s="3">
        <f t="shared" si="0"/>
        <v>0.46620578778135052</v>
      </c>
    </row>
    <row r="19" spans="2:5" x14ac:dyDescent="0.25">
      <c r="B19" s="6">
        <v>39</v>
      </c>
      <c r="C19" s="2">
        <v>3279</v>
      </c>
      <c r="D19" s="12">
        <v>746.45</v>
      </c>
      <c r="E19" s="3">
        <f t="shared" si="0"/>
        <v>0.48003215434083601</v>
      </c>
    </row>
    <row r="20" spans="2:5" x14ac:dyDescent="0.25">
      <c r="B20" s="6">
        <v>40</v>
      </c>
      <c r="C20" s="2">
        <v>13174</v>
      </c>
      <c r="D20" s="12">
        <v>739.64</v>
      </c>
      <c r="E20" s="3">
        <f t="shared" si="0"/>
        <v>0.47565273311897105</v>
      </c>
    </row>
    <row r="21" spans="2:5" x14ac:dyDescent="0.25">
      <c r="B21" s="6">
        <v>41</v>
      </c>
      <c r="C21" s="2">
        <v>3438</v>
      </c>
      <c r="D21" s="12">
        <v>773.64</v>
      </c>
      <c r="E21" s="3">
        <f t="shared" si="0"/>
        <v>0.49751768488745979</v>
      </c>
    </row>
    <row r="22" spans="2:5" x14ac:dyDescent="0.25">
      <c r="B22" s="6">
        <v>42</v>
      </c>
      <c r="C22" s="2">
        <v>2095</v>
      </c>
      <c r="D22" s="12">
        <v>805.23</v>
      </c>
      <c r="E22" s="3">
        <f t="shared" si="0"/>
        <v>0.51783279742765276</v>
      </c>
    </row>
    <row r="23" spans="2:5" x14ac:dyDescent="0.25">
      <c r="B23" s="6">
        <v>43</v>
      </c>
      <c r="C23" s="2">
        <v>1580</v>
      </c>
      <c r="D23" s="12">
        <v>841.13</v>
      </c>
      <c r="E23" s="3">
        <f t="shared" si="0"/>
        <v>0.54091961414791001</v>
      </c>
    </row>
    <row r="24" spans="2:5" x14ac:dyDescent="0.25">
      <c r="B24" s="6">
        <v>44</v>
      </c>
      <c r="C24" s="2">
        <v>1130</v>
      </c>
      <c r="D24" s="12">
        <v>885.25</v>
      </c>
      <c r="E24" s="3">
        <f t="shared" si="0"/>
        <v>0.56929260450160768</v>
      </c>
    </row>
    <row r="25" spans="2:5" x14ac:dyDescent="0.25">
      <c r="B25" s="6">
        <v>45</v>
      </c>
      <c r="C25" s="2">
        <v>864</v>
      </c>
      <c r="D25" s="12">
        <v>908.88</v>
      </c>
      <c r="E25" s="3">
        <f t="shared" si="0"/>
        <v>0.58448874598070744</v>
      </c>
    </row>
    <row r="26" spans="2:5" x14ac:dyDescent="0.25">
      <c r="B26" s="6" t="s">
        <v>36</v>
      </c>
      <c r="C26" s="2">
        <v>1797</v>
      </c>
      <c r="D26" s="12">
        <v>1023.24</v>
      </c>
      <c r="E26" s="3">
        <f t="shared" si="0"/>
        <v>0.65803215434083606</v>
      </c>
    </row>
    <row r="27" spans="2:5" x14ac:dyDescent="0.25">
      <c r="B27" s="6" t="s">
        <v>34</v>
      </c>
      <c r="C27" s="7">
        <f>SUM(C7:C26)</f>
        <v>151183</v>
      </c>
      <c r="D27" s="76">
        <v>546.13</v>
      </c>
      <c r="E27" s="79">
        <f t="shared" si="0"/>
        <v>0.35120900321543408</v>
      </c>
    </row>
    <row r="28" spans="2:5" x14ac:dyDescent="0.25">
      <c r="B28" s="6" t="s">
        <v>5</v>
      </c>
      <c r="C28" s="2">
        <v>97438</v>
      </c>
      <c r="D28" s="12">
        <v>450.04</v>
      </c>
      <c r="E28" s="3">
        <f t="shared" si="0"/>
        <v>0.28941479099678458</v>
      </c>
    </row>
    <row r="29" spans="2:5" x14ac:dyDescent="0.25">
      <c r="B29" s="6" t="s">
        <v>6</v>
      </c>
      <c r="C29" s="2">
        <v>29667</v>
      </c>
      <c r="D29" s="12">
        <v>663.08</v>
      </c>
      <c r="E29" s="3">
        <f t="shared" si="0"/>
        <v>0.42641800643086819</v>
      </c>
    </row>
    <row r="30" spans="2:5" x14ac:dyDescent="0.25">
      <c r="B30" s="6" t="s">
        <v>38</v>
      </c>
      <c r="C30" s="2">
        <v>24078</v>
      </c>
      <c r="D30" s="12">
        <v>790.93</v>
      </c>
      <c r="E30" s="3">
        <f t="shared" si="0"/>
        <v>0.50863665594855301</v>
      </c>
    </row>
    <row r="31" spans="2:5"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5" x14ac:dyDescent="0.25">
      <c r="B32" s="97"/>
      <c r="C32" s="97"/>
      <c r="D32" s="97"/>
      <c r="E32" s="97"/>
    </row>
    <row r="33" spans="2:4" ht="45.75" customHeight="1" x14ac:dyDescent="0.25">
      <c r="B33" s="95" t="str">
        <f>'starosna mirovina BMU'!B33:C33</f>
        <v>Prosječna mjesečna isplaćena netoplaća Republike Hrvatske za lipanj 2026. u eurima (EUR) (izvor: DZS)</v>
      </c>
      <c r="C33" s="95"/>
      <c r="D33" s="46">
        <f>'starosna mirovina BMU'!D33</f>
        <v>1555</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{EB328C51-FA36-4FAD-86BD-A03FECF86510}</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EB328C51-FA36-4FAD-86BD-A03FECF86510}">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workbookViewId="0"/>
  </sheetViews>
  <sheetFormatPr defaultRowHeight="15" x14ac:dyDescent="0.25"/>
  <cols>
    <col min="2" max="2" width="15.140625" customWidth="1"/>
    <col min="3" max="3" width="22.42578125" customWidth="1"/>
    <col min="4" max="5" width="16.7109375" customWidth="1"/>
  </cols>
  <sheetData>
    <row r="2" spans="2:29" ht="33.75" customHeight="1" x14ac:dyDescent="0.25">
      <c r="B2" s="94" t="s">
        <v>13</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tr">
        <f>'PSM BMU'!B5</f>
        <v>For July 2026 (paid in August 2026)</v>
      </c>
    </row>
    <row r="6" spans="2:29" ht="24" x14ac:dyDescent="0.25">
      <c r="B6" s="5" t="s">
        <v>10</v>
      </c>
      <c r="C6" s="5" t="s">
        <v>0</v>
      </c>
      <c r="D6" s="5" t="s">
        <v>8</v>
      </c>
      <c r="E6" s="5" t="str">
        <f>'starosna mirovina BMU'!E6</f>
        <v>Net replacement rate for June 2026.</v>
      </c>
    </row>
    <row r="7" spans="2:29" x14ac:dyDescent="0.25">
      <c r="B7" s="6" t="s">
        <v>9</v>
      </c>
      <c r="C7" s="2">
        <v>158298</v>
      </c>
      <c r="D7" s="12">
        <v>294.10700451048024</v>
      </c>
      <c r="E7" s="3">
        <f t="shared" ref="E7:E30" si="0">D7/$D$33</f>
        <v>0.18913633730577506</v>
      </c>
    </row>
    <row r="8" spans="2:29" x14ac:dyDescent="0.25">
      <c r="B8" s="6" t="s">
        <v>1</v>
      </c>
      <c r="C8" s="2">
        <v>99329</v>
      </c>
      <c r="D8" s="2">
        <v>359.33</v>
      </c>
      <c r="E8" s="3">
        <f t="shared" si="0"/>
        <v>0.23108038585209001</v>
      </c>
      <c r="I8" s="1"/>
    </row>
    <row r="9" spans="2:29" x14ac:dyDescent="0.25">
      <c r="B9" s="6" t="s">
        <v>2</v>
      </c>
      <c r="C9" s="2">
        <v>105176</v>
      </c>
      <c r="D9" s="2">
        <v>440.97</v>
      </c>
      <c r="E9" s="3">
        <f t="shared" si="0"/>
        <v>0.28358199356913183</v>
      </c>
    </row>
    <row r="10" spans="2:29" x14ac:dyDescent="0.25">
      <c r="B10" s="6">
        <v>30</v>
      </c>
      <c r="C10" s="2">
        <v>50801</v>
      </c>
      <c r="D10" s="2">
        <v>486.06</v>
      </c>
      <c r="E10" s="3">
        <f t="shared" si="0"/>
        <v>0.31257877813504825</v>
      </c>
    </row>
    <row r="11" spans="2:29" x14ac:dyDescent="0.25">
      <c r="B11" s="6">
        <v>31</v>
      </c>
      <c r="C11" s="2">
        <v>33286</v>
      </c>
      <c r="D11" s="2">
        <v>496.26</v>
      </c>
      <c r="E11" s="3">
        <f t="shared" si="0"/>
        <v>0.31913826366559483</v>
      </c>
    </row>
    <row r="12" spans="2:29" x14ac:dyDescent="0.25">
      <c r="B12" s="6">
        <v>32</v>
      </c>
      <c r="C12" s="2">
        <v>32567</v>
      </c>
      <c r="D12" s="2">
        <v>502.48</v>
      </c>
      <c r="E12" s="3">
        <f t="shared" si="0"/>
        <v>0.32313826366559489</v>
      </c>
    </row>
    <row r="13" spans="2:29" x14ac:dyDescent="0.25">
      <c r="B13" s="6">
        <v>33</v>
      </c>
      <c r="C13" s="2">
        <v>29216</v>
      </c>
      <c r="D13" s="2">
        <v>520.65</v>
      </c>
      <c r="E13" s="3">
        <f t="shared" si="0"/>
        <v>0.3348231511254019</v>
      </c>
    </row>
    <row r="14" spans="2:29" x14ac:dyDescent="0.25">
      <c r="B14" s="6">
        <v>34</v>
      </c>
      <c r="C14" s="2">
        <v>23746</v>
      </c>
      <c r="D14" s="2">
        <v>540.47</v>
      </c>
      <c r="E14" s="3">
        <f t="shared" si="0"/>
        <v>0.34756913183279742</v>
      </c>
    </row>
    <row r="15" spans="2:29" x14ac:dyDescent="0.25">
      <c r="B15" s="6">
        <v>35</v>
      </c>
      <c r="C15" s="2">
        <v>89559</v>
      </c>
      <c r="D15" s="2">
        <v>573.67999999999995</v>
      </c>
      <c r="E15" s="3">
        <f t="shared" si="0"/>
        <v>0.36892604501607712</v>
      </c>
    </row>
    <row r="16" spans="2:29" x14ac:dyDescent="0.25">
      <c r="B16" s="6">
        <v>36</v>
      </c>
      <c r="C16" s="2">
        <v>40885</v>
      </c>
      <c r="D16" s="2">
        <v>580.12</v>
      </c>
      <c r="E16" s="3">
        <f t="shared" si="0"/>
        <v>0.37306752411575561</v>
      </c>
    </row>
    <row r="17" spans="2:5" x14ac:dyDescent="0.25">
      <c r="B17" s="6">
        <v>37</v>
      </c>
      <c r="C17" s="2">
        <v>36836</v>
      </c>
      <c r="D17" s="2">
        <v>601.11</v>
      </c>
      <c r="E17" s="3">
        <f t="shared" si="0"/>
        <v>0.38656591639871385</v>
      </c>
    </row>
    <row r="18" spans="2:5" x14ac:dyDescent="0.25">
      <c r="B18" s="6">
        <v>38</v>
      </c>
      <c r="C18" s="2">
        <v>34031</v>
      </c>
      <c r="D18" s="2">
        <v>628.59</v>
      </c>
      <c r="E18" s="3">
        <f t="shared" si="0"/>
        <v>0.4042379421221865</v>
      </c>
    </row>
    <row r="19" spans="2:5" x14ac:dyDescent="0.25">
      <c r="B19" s="6">
        <v>39</v>
      </c>
      <c r="C19" s="2">
        <v>29085</v>
      </c>
      <c r="D19" s="2">
        <v>666.07</v>
      </c>
      <c r="E19" s="3">
        <f t="shared" si="0"/>
        <v>0.42834083601286177</v>
      </c>
    </row>
    <row r="20" spans="2:5" x14ac:dyDescent="0.25">
      <c r="B20" s="6">
        <v>40</v>
      </c>
      <c r="C20" s="2">
        <v>53688</v>
      </c>
      <c r="D20" s="2">
        <v>688.18</v>
      </c>
      <c r="E20" s="3">
        <f t="shared" si="0"/>
        <v>0.44255948553054658</v>
      </c>
    </row>
    <row r="21" spans="2:5" x14ac:dyDescent="0.25">
      <c r="B21" s="6">
        <v>41</v>
      </c>
      <c r="C21" s="2">
        <v>45440</v>
      </c>
      <c r="D21" s="2">
        <v>673.14</v>
      </c>
      <c r="E21" s="3">
        <f t="shared" si="0"/>
        <v>0.43288745980707394</v>
      </c>
    </row>
    <row r="22" spans="2:5" x14ac:dyDescent="0.25">
      <c r="B22" s="6">
        <v>42</v>
      </c>
      <c r="C22" s="2">
        <v>24706</v>
      </c>
      <c r="D22" s="2">
        <v>713.6</v>
      </c>
      <c r="E22" s="3">
        <f t="shared" si="0"/>
        <v>0.45890675241157558</v>
      </c>
    </row>
    <row r="23" spans="2:5" x14ac:dyDescent="0.25">
      <c r="B23" s="6">
        <v>43</v>
      </c>
      <c r="C23" s="2">
        <v>17799</v>
      </c>
      <c r="D23" s="2">
        <v>745.61</v>
      </c>
      <c r="E23" s="3">
        <f t="shared" si="0"/>
        <v>0.479491961414791</v>
      </c>
    </row>
    <row r="24" spans="2:5" x14ac:dyDescent="0.25">
      <c r="B24" s="6">
        <v>44</v>
      </c>
      <c r="C24" s="2">
        <v>13120</v>
      </c>
      <c r="D24" s="2">
        <v>778.54</v>
      </c>
      <c r="E24" s="3">
        <f t="shared" si="0"/>
        <v>0.50066881028938903</v>
      </c>
    </row>
    <row r="25" spans="2:5" x14ac:dyDescent="0.25">
      <c r="B25" s="6">
        <v>45</v>
      </c>
      <c r="C25" s="2">
        <v>10620</v>
      </c>
      <c r="D25" s="2">
        <v>799.83</v>
      </c>
      <c r="E25" s="3">
        <f t="shared" si="0"/>
        <v>0.51436012861736335</v>
      </c>
    </row>
    <row r="26" spans="2:5" x14ac:dyDescent="0.25">
      <c r="B26" s="6" t="s">
        <v>3</v>
      </c>
      <c r="C26" s="2">
        <v>17296</v>
      </c>
      <c r="D26" s="2">
        <v>889.32</v>
      </c>
      <c r="E26" s="3">
        <f t="shared" si="0"/>
        <v>0.57190996784565917</v>
      </c>
    </row>
    <row r="27" spans="2:5" x14ac:dyDescent="0.25">
      <c r="B27" s="6" t="s">
        <v>4</v>
      </c>
      <c r="C27" s="7">
        <v>945484</v>
      </c>
      <c r="D27" s="7">
        <v>512.73</v>
      </c>
      <c r="E27" s="4">
        <f t="shared" si="0"/>
        <v>0.32972990353697751</v>
      </c>
    </row>
    <row r="28" spans="2:5" x14ac:dyDescent="0.25">
      <c r="B28" s="6" t="s">
        <v>5</v>
      </c>
      <c r="C28" s="2">
        <v>532419</v>
      </c>
      <c r="D28" s="2">
        <v>402.41</v>
      </c>
      <c r="E28" s="3">
        <f t="shared" si="0"/>
        <v>0.25878456591639876</v>
      </c>
    </row>
    <row r="29" spans="2:5" x14ac:dyDescent="0.25">
      <c r="B29" s="6" t="s">
        <v>6</v>
      </c>
      <c r="C29" s="2">
        <v>230396</v>
      </c>
      <c r="D29" s="2">
        <v>598.98</v>
      </c>
      <c r="E29" s="3">
        <f t="shared" si="0"/>
        <v>0.3851961414790997</v>
      </c>
    </row>
    <row r="30" spans="2:5" x14ac:dyDescent="0.25">
      <c r="B30" s="6" t="s">
        <v>7</v>
      </c>
      <c r="C30" s="2">
        <v>182669</v>
      </c>
      <c r="D30" s="2">
        <v>725.5</v>
      </c>
      <c r="E30" s="3">
        <f t="shared" si="0"/>
        <v>0.4665594855305466</v>
      </c>
    </row>
    <row r="33" spans="2:4" ht="49.5" customHeight="1" x14ac:dyDescent="0.25">
      <c r="B33" s="95" t="str">
        <f>'starosna mirovina BMU'!B33:C33</f>
        <v>Prosječna mjesečna isplaćena netoplaća Republike Hrvatske za lipanj 2026. u eurima (EUR) (izvor: DZS)</v>
      </c>
      <c r="C33" s="95"/>
      <c r="D33" s="46">
        <f>'starosna mirovina BMU'!D33</f>
        <v>1555</v>
      </c>
    </row>
  </sheetData>
  <mergeCells count="2">
    <mergeCell ref="B2:E2"/>
    <mergeCell ref="B33:C33"/>
  </mergeCells>
  <conditionalFormatting sqref="E7:E30">
    <cfRule type="dataBar" priority="1">
      <dataBar>
        <cfvo type="min"/>
        <cfvo type="max"/>
        <color rgb="FF63C384"/>
      </dataBar>
      <extLst>
        <ext xmlns:x14="http://schemas.microsoft.com/office/spreadsheetml/2009/9/main" uri="{B025F937-C7B1-47D3-B67F-A62EFF666E3E}">
          <x14:id>{61C3327C-20F8-4684-8DFA-75E348A1332F}</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61C3327C-20F8-4684-8DFA-75E348A1332F}">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12</vt:i4>
      </vt:variant>
      <vt:variant>
        <vt:lpstr>Imenovani rasponi</vt:lpstr>
      </vt:variant>
      <vt:variant>
        <vt:i4>1</vt:i4>
      </vt:variant>
    </vt:vector>
  </HeadingPairs>
  <TitlesOfParts>
    <vt:vector size="13" baseType="lpstr">
      <vt:lpstr>NOVO GRAF+TABLICA</vt:lpstr>
      <vt:lpstr>starosna mirovina BMU</vt:lpstr>
      <vt:lpstr>starosna za dugo.osig. BMU</vt:lpstr>
      <vt:lpstr>starosna prevedena iz inv.BMU</vt:lpstr>
      <vt:lpstr>UKUPNO starosna BMU</vt:lpstr>
      <vt:lpstr>PSM BMU</vt:lpstr>
      <vt:lpstr>PSM 70+</vt:lpstr>
      <vt:lpstr>PSM zbog stečaja BMU</vt:lpstr>
      <vt:lpstr>sveukupno ST BMU</vt:lpstr>
      <vt:lpstr>invalidska BMU</vt:lpstr>
      <vt:lpstr>obiteljska BMU</vt:lpstr>
      <vt:lpstr>UKUPNO BMU</vt:lpstr>
      <vt:lpstr>'NOVO GRAF+TABLICA'!Podrucje_ispisa</vt:lpstr>
    </vt:vector>
  </TitlesOfParts>
  <Company>HZMO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Tomislav Oštarić</dc:creator>
  <cp:lastModifiedBy>Josipa Perica</cp:lastModifiedBy>
  <cp:lastPrinted>2026-08-10T12:06:57Z</cp:lastPrinted>
  <dcterms:created xsi:type="dcterms:W3CDTF">2023-10-03T11:00:22Z</dcterms:created>
  <dcterms:modified xsi:type="dcterms:W3CDTF">2026-08-24T10:36:03Z</dcterms:modified>
</cp:coreProperties>
</file>